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D:\0000_Master DEC 2018\Supp App_to submit\"/>
    </mc:Choice>
  </mc:AlternateContent>
  <bookViews>
    <workbookView xWindow="0" yWindow="0" windowWidth="19200" windowHeight="11595" activeTab="1"/>
  </bookViews>
  <sheets>
    <sheet name="LOG_VSF2_BM" sheetId="18" r:id="rId1"/>
    <sheet name="LOG_VSF2_BK" sheetId="19" r:id="rId2"/>
    <sheet name="VSF2_core loss" sheetId="2" r:id="rId3"/>
    <sheet name="structure log_VSF2" sheetId="1" r:id="rId4"/>
    <sheet name="VSF2_metadata" sheetId="17" r:id="rId5"/>
  </sheets>
  <externalReferences>
    <externalReference r:id="rId6"/>
  </externalReferenc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6" i="19" l="1"/>
  <c r="C38" i="19" l="1"/>
  <c r="C37" i="19"/>
  <c r="C6" i="19"/>
  <c r="C4" i="18" l="1"/>
  <c r="A5" i="18"/>
  <c r="C5" i="18"/>
  <c r="A6" i="18"/>
  <c r="C6" i="18" s="1"/>
  <c r="A7" i="18"/>
  <c r="C7" i="18"/>
  <c r="A8" i="18"/>
  <c r="C8" i="18" s="1"/>
  <c r="A9" i="18"/>
  <c r="C9" i="18"/>
  <c r="A10" i="18"/>
  <c r="C10" i="18" s="1"/>
  <c r="A11" i="18"/>
  <c r="C11" i="18"/>
  <c r="A12" i="18"/>
  <c r="C12" i="18" s="1"/>
  <c r="A13" i="18"/>
  <c r="C13" i="18"/>
  <c r="A14" i="18"/>
  <c r="C14" i="18" s="1"/>
  <c r="A15" i="18"/>
  <c r="C15" i="18"/>
  <c r="A16" i="18"/>
  <c r="C16" i="18" s="1"/>
  <c r="A17" i="18"/>
  <c r="C17" i="18"/>
  <c r="A18" i="18"/>
  <c r="C18" i="18" s="1"/>
  <c r="A19" i="18"/>
  <c r="C19" i="18"/>
  <c r="A20" i="18"/>
  <c r="C20" i="18" s="1"/>
  <c r="A21" i="18"/>
  <c r="C21" i="18"/>
  <c r="A22" i="18"/>
  <c r="C22" i="18" s="1"/>
  <c r="A23" i="18"/>
  <c r="C23" i="18"/>
  <c r="A24" i="18"/>
  <c r="C24" i="18" s="1"/>
  <c r="A25" i="18"/>
  <c r="C25" i="18"/>
  <c r="A26" i="18"/>
  <c r="C26" i="18" s="1"/>
  <c r="A27" i="18"/>
  <c r="C27" i="18"/>
  <c r="A28" i="18"/>
  <c r="C28" i="18" s="1"/>
  <c r="A29" i="18"/>
  <c r="C29" i="18"/>
  <c r="A30" i="18"/>
  <c r="C30" i="18" s="1"/>
  <c r="A31" i="18"/>
  <c r="C31" i="18"/>
  <c r="A32" i="18"/>
  <c r="C32" i="18" s="1"/>
  <c r="A33" i="18"/>
  <c r="C33" i="18"/>
  <c r="A34" i="18"/>
  <c r="C34" i="18" s="1"/>
  <c r="A35" i="18"/>
  <c r="C35" i="18"/>
  <c r="A36" i="18"/>
  <c r="C36" i="18" s="1"/>
  <c r="A37" i="18"/>
  <c r="C37" i="18"/>
  <c r="A38" i="18"/>
  <c r="C38" i="18" s="1"/>
  <c r="A39" i="18"/>
  <c r="C39" i="18"/>
  <c r="A40" i="18"/>
  <c r="C40" i="18" s="1"/>
  <c r="A41" i="18"/>
  <c r="C41" i="18"/>
  <c r="A42" i="18"/>
  <c r="C42" i="18" s="1"/>
  <c r="A43" i="18"/>
  <c r="C43" i="18"/>
  <c r="A44" i="18"/>
  <c r="C44" i="18" s="1"/>
  <c r="A45" i="18"/>
  <c r="C45" i="18"/>
  <c r="A46" i="18"/>
  <c r="C46" i="18" s="1"/>
  <c r="A47" i="18"/>
  <c r="C47" i="18"/>
  <c r="A48" i="18"/>
  <c r="C48" i="18" s="1"/>
  <c r="A49" i="18"/>
  <c r="C49" i="18"/>
  <c r="A50" i="18"/>
  <c r="C50" i="18" s="1"/>
  <c r="A51" i="18"/>
  <c r="C51" i="18"/>
  <c r="A52" i="18"/>
  <c r="C52" i="18" s="1"/>
  <c r="A53" i="18"/>
  <c r="C53" i="18"/>
  <c r="A54" i="18"/>
  <c r="C54" i="18" s="1"/>
  <c r="A55" i="18"/>
  <c r="C55" i="18"/>
  <c r="A56" i="18"/>
  <c r="C56" i="18" s="1"/>
  <c r="A57" i="18"/>
  <c r="C57" i="18"/>
  <c r="A58" i="18"/>
  <c r="C58" i="18" s="1"/>
  <c r="A59" i="18"/>
  <c r="C59" i="18"/>
  <c r="A60" i="18"/>
  <c r="C60" i="18" s="1"/>
  <c r="A61" i="18"/>
  <c r="C61" i="18"/>
  <c r="A62" i="18"/>
  <c r="C62" i="18" s="1"/>
  <c r="A63" i="18"/>
  <c r="C63" i="18"/>
  <c r="A64" i="18"/>
  <c r="C64" i="18" s="1"/>
  <c r="A65" i="18"/>
  <c r="C65" i="18"/>
  <c r="A66" i="18"/>
  <c r="C66" i="18" s="1"/>
  <c r="A67" i="18"/>
  <c r="C67" i="18"/>
  <c r="A68" i="18"/>
  <c r="C68" i="18" s="1"/>
  <c r="A69" i="18"/>
  <c r="C69" i="18"/>
  <c r="A70" i="18"/>
  <c r="C70" i="18" s="1"/>
  <c r="A71" i="18"/>
  <c r="C71" i="18"/>
  <c r="A72" i="18"/>
  <c r="C72" i="18" s="1"/>
  <c r="C73" i="18"/>
  <c r="C104" i="1" l="1"/>
  <c r="C103" i="1"/>
  <c r="C102" i="1"/>
  <c r="C101" i="1"/>
  <c r="C100" i="1"/>
  <c r="C99" i="1"/>
  <c r="F13" i="2" l="1"/>
  <c r="F14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12" i="2"/>
  <c r="B13" i="2"/>
  <c r="B14" i="2"/>
  <c r="B15" i="2"/>
  <c r="B16" i="2"/>
  <c r="B17" i="2"/>
  <c r="B18" i="2"/>
  <c r="B19" i="2"/>
  <c r="B20" i="2"/>
  <c r="B21" i="2"/>
  <c r="B22" i="2"/>
  <c r="B23" i="2"/>
  <c r="B24" i="2"/>
  <c r="B25" i="2"/>
  <c r="B26" i="2"/>
  <c r="B27" i="2"/>
  <c r="B28" i="2"/>
  <c r="B29" i="2"/>
  <c r="B30" i="2"/>
  <c r="B31" i="2"/>
  <c r="B32" i="2"/>
  <c r="B33" i="2"/>
  <c r="B34" i="2"/>
  <c r="B35" i="2"/>
  <c r="B36" i="2"/>
  <c r="B37" i="2"/>
  <c r="B38" i="2"/>
  <c r="B39" i="2"/>
  <c r="B40" i="2"/>
  <c r="B41" i="2"/>
  <c r="B42" i="2"/>
  <c r="B43" i="2"/>
  <c r="B44" i="2"/>
  <c r="B45" i="2"/>
  <c r="B46" i="2"/>
  <c r="B47" i="2"/>
  <c r="B48" i="2"/>
  <c r="B49" i="2"/>
  <c r="B50" i="2"/>
  <c r="B51" i="2"/>
  <c r="B52" i="2"/>
  <c r="B53" i="2"/>
  <c r="B54" i="2"/>
  <c r="B55" i="2"/>
  <c r="B56" i="2"/>
  <c r="B57" i="2"/>
  <c r="B58" i="2"/>
  <c r="B59" i="2"/>
  <c r="B60" i="2"/>
  <c r="B61" i="2"/>
  <c r="B62" i="2"/>
  <c r="B63" i="2"/>
  <c r="B64" i="2"/>
  <c r="B65" i="2"/>
  <c r="B66" i="2"/>
  <c r="B12" i="2"/>
  <c r="B67" i="2" l="1"/>
  <c r="F67" i="2"/>
  <c r="G67" i="2" s="1"/>
  <c r="E67" i="2"/>
  <c r="C67" i="2"/>
  <c r="C4" i="2" s="1"/>
  <c r="D67" i="2"/>
  <c r="C6" i="2" l="1"/>
</calcChain>
</file>

<file path=xl/sharedStrings.xml><?xml version="1.0" encoding="utf-8"?>
<sst xmlns="http://schemas.openxmlformats.org/spreadsheetml/2006/main" count="1557" uniqueCount="407">
  <si>
    <t>Comments</t>
  </si>
  <si>
    <t>Micro fractures- core is brittle and breaks under touch</t>
  </si>
  <si>
    <t>Highly weathered LGN transisition zone</t>
  </si>
  <si>
    <t>To</t>
  </si>
  <si>
    <t>width</t>
  </si>
  <si>
    <t>OLLN</t>
  </si>
  <si>
    <t>OLGN</t>
  </si>
  <si>
    <t>SCH</t>
  </si>
  <si>
    <t>OLN</t>
  </si>
  <si>
    <t>OLAN</t>
  </si>
  <si>
    <t>LTROCT</t>
  </si>
  <si>
    <t>FOLPYX</t>
  </si>
  <si>
    <t>FHARZ</t>
  </si>
  <si>
    <t>TROCT</t>
  </si>
  <si>
    <t>MAGTROCT</t>
  </si>
  <si>
    <t>OLMGN</t>
  </si>
  <si>
    <t>OLLGN</t>
  </si>
  <si>
    <t>OLMAGGN</t>
  </si>
  <si>
    <t>MAGHARZ</t>
  </si>
  <si>
    <t>BREC</t>
  </si>
  <si>
    <t>AN</t>
  </si>
  <si>
    <t>DEPTH (m)</t>
  </si>
  <si>
    <t>RECOVERY</t>
  </si>
  <si>
    <t>GAIN</t>
  </si>
  <si>
    <t>LOSS</t>
  </si>
  <si>
    <t>-</t>
  </si>
  <si>
    <t>VSF_2 core loss</t>
  </si>
  <si>
    <t>Totals</t>
  </si>
  <si>
    <t>HW</t>
  </si>
  <si>
    <t>From</t>
  </si>
  <si>
    <t>SOIL</t>
  </si>
  <si>
    <t>GN</t>
  </si>
  <si>
    <t>W</t>
  </si>
  <si>
    <t>Devoid of structures</t>
  </si>
  <si>
    <t>check</t>
  </si>
  <si>
    <t>13.10, 13.66</t>
  </si>
  <si>
    <t>19.32-20.80</t>
  </si>
  <si>
    <t>21-25</t>
  </si>
  <si>
    <t>25-34.88</t>
  </si>
  <si>
    <t>35-37: Infilled, veins infill Fe-rich fluids</t>
  </si>
  <si>
    <t>39.19-42</t>
  </si>
  <si>
    <t xml:space="preserve">Highly fractured and weathered </t>
  </si>
  <si>
    <t>Single fault with competent rock inbetween</t>
  </si>
  <si>
    <t>38.20-38.42</t>
  </si>
  <si>
    <t>slicken-slides</t>
  </si>
  <si>
    <t>fault with 2nd veins</t>
  </si>
  <si>
    <t>secondary veins / fluid from fault / joint planes</t>
  </si>
  <si>
    <t xml:space="preserve">veins </t>
  </si>
  <si>
    <t>fracture zone, joints decrease dh</t>
  </si>
  <si>
    <t>Massive fracture zone</t>
  </si>
  <si>
    <t>Serp around fractures</t>
  </si>
  <si>
    <t>251.38-251.71</t>
  </si>
  <si>
    <t>252.21-252.50</t>
  </si>
  <si>
    <t>FW is less serpentinised, devoid of faults and joints</t>
  </si>
  <si>
    <t>Less alteration</t>
  </si>
  <si>
    <t>Fluids must have come fron HW, or deeper in TM</t>
  </si>
  <si>
    <t>fault and joints</t>
  </si>
  <si>
    <t>in veins fault / joint</t>
  </si>
  <si>
    <t>42.26-42.42</t>
  </si>
  <si>
    <t>joint infill</t>
  </si>
  <si>
    <t>43.02-43.22, 43.79-43.83</t>
  </si>
  <si>
    <t>fracture at roughly 30degree angles</t>
  </si>
  <si>
    <t>2x joints croscutting</t>
  </si>
  <si>
    <t>crosscutting joints, no veins</t>
  </si>
  <si>
    <t>49.57, 49.86</t>
  </si>
  <si>
    <t>serpentinisation from joints</t>
  </si>
  <si>
    <t>secondary associated with serpentinisation</t>
  </si>
  <si>
    <t>cross cutting veins</t>
  </si>
  <si>
    <t>Crosscutting veins, veins radiate from joint</t>
  </si>
  <si>
    <t>serp clay vein</t>
  </si>
  <si>
    <t>Fault at 82m with crossutting veins</t>
  </si>
  <si>
    <t>cross-cutting</t>
  </si>
  <si>
    <t>cal and serp veins</t>
  </si>
  <si>
    <t xml:space="preserve">52-54.5: serpentinisation of joint / fault. 93-96: infill in alteration on joint </t>
  </si>
  <si>
    <t>Fault and infilling, fluid working-veins</t>
  </si>
  <si>
    <t>paralell veins= highly serpenitnised</t>
  </si>
  <si>
    <t>Serp veins. Whole succ. Highly serpentinised</t>
  </si>
  <si>
    <t>crosscuttin veins</t>
  </si>
  <si>
    <t xml:space="preserve">joint with movement </t>
  </si>
  <si>
    <t>serp veins from joints</t>
  </si>
  <si>
    <t>119.5-120.16</t>
  </si>
  <si>
    <t>crosscutting joints</t>
  </si>
  <si>
    <t>joint with infilling- vein</t>
  </si>
  <si>
    <t>114.52-114.73</t>
  </si>
  <si>
    <t>151.04-151.34</t>
  </si>
  <si>
    <t>158.62-159.10</t>
  </si>
  <si>
    <t>155.28, 155.79</t>
  </si>
  <si>
    <t xml:space="preserve">Joint with sepr veins. </t>
  </si>
  <si>
    <t xml:space="preserve"> Intense fluidworking and parallel joints</t>
  </si>
  <si>
    <t>serpentine veins parallel to plain</t>
  </si>
  <si>
    <t>sec serp veins continues</t>
  </si>
  <si>
    <t>crosscut veins</t>
  </si>
  <si>
    <t>serp veins in massive troc</t>
  </si>
  <si>
    <t>sec serp veins</t>
  </si>
  <si>
    <t>crosscutting joints, 203.33-206.20: intense serpentination</t>
  </si>
  <si>
    <t>intense serp</t>
  </si>
  <si>
    <t>croscutting joints</t>
  </si>
  <si>
    <t>pronounced sec veins</t>
  </si>
  <si>
    <t>216.77-217.03</t>
  </si>
  <si>
    <t>218.90-219.40</t>
  </si>
  <si>
    <t>247.47-76</t>
  </si>
  <si>
    <t>239.34-239.53</t>
  </si>
  <si>
    <t>236.56-236.80</t>
  </si>
  <si>
    <t>228.81-228.88</t>
  </si>
  <si>
    <t>crosscutting veins</t>
  </si>
  <si>
    <t>1cm interjoint spacing</t>
  </si>
  <si>
    <t>231.64-232.07</t>
  </si>
  <si>
    <t>232.60-232.93</t>
  </si>
  <si>
    <t>serp veins from fault every 2-4cm</t>
  </si>
  <si>
    <t>84.25-84.33</t>
  </si>
  <si>
    <t>83.72-83.88</t>
  </si>
  <si>
    <t>80.11-80.18</t>
  </si>
  <si>
    <t>79.65, 79.91</t>
  </si>
  <si>
    <t>78.18, 78.75-78.84</t>
  </si>
  <si>
    <t>veins to joint, radiate from joint / fault. 2xjoints / fault- fluid work around</t>
  </si>
  <si>
    <t>cross cut veins</t>
  </si>
  <si>
    <t>Big joints with olv alteration. Crosscut veins. Serp veins. Calcite ass with fault</t>
  </si>
  <si>
    <t>57.81, 57.94</t>
  </si>
  <si>
    <t>65.56-65.73</t>
  </si>
  <si>
    <t>66.52, 66.95</t>
  </si>
  <si>
    <t>62.50-62.68</t>
  </si>
  <si>
    <t>67.36-68</t>
  </si>
  <si>
    <t>68.32, 68.86, 68.95</t>
  </si>
  <si>
    <t>MIX OF CORE BREAKS AND JOINTS</t>
  </si>
  <si>
    <t>COMMENTS / NOTES</t>
  </si>
  <si>
    <t>DIV</t>
  </si>
  <si>
    <t>Lith_BM</t>
  </si>
  <si>
    <t>184 m</t>
  </si>
  <si>
    <t>Troctolite Unit</t>
  </si>
  <si>
    <t>82 m</t>
  </si>
  <si>
    <t>Upper Main Zone</t>
  </si>
  <si>
    <t>Quarter core samples of 10 cm</t>
  </si>
  <si>
    <t xml:space="preserve">Sample descrisption: </t>
  </si>
  <si>
    <t>Drill core samples:</t>
  </si>
  <si>
    <t>Kennedy, 2018</t>
  </si>
  <si>
    <t>Davey, 2014</t>
  </si>
  <si>
    <t>Sample compaign:</t>
  </si>
  <si>
    <t>0-268.50 m</t>
  </si>
  <si>
    <t xml:space="preserve">Sampled depth: </t>
  </si>
  <si>
    <t>Upper Main Zone and Trcotolite Unit</t>
  </si>
  <si>
    <t>Bushveld Complex</t>
  </si>
  <si>
    <t xml:space="preserve">Stratigraphy: </t>
  </si>
  <si>
    <t>7 cm</t>
  </si>
  <si>
    <t>Core diameter:</t>
  </si>
  <si>
    <t>NQ</t>
  </si>
  <si>
    <t>Borehole size:</t>
  </si>
  <si>
    <t>n/a</t>
  </si>
  <si>
    <t>Direction:</t>
  </si>
  <si>
    <t>Inclination:</t>
  </si>
  <si>
    <t>268.50 m</t>
  </si>
  <si>
    <t>Depth:</t>
  </si>
  <si>
    <t>WGS84</t>
  </si>
  <si>
    <t>Datum:</t>
  </si>
  <si>
    <t>1065 m</t>
  </si>
  <si>
    <t>Elevation:</t>
  </si>
  <si>
    <t xml:space="preserve">Easting </t>
  </si>
  <si>
    <t>Northing</t>
  </si>
  <si>
    <t>Coordinates:</t>
  </si>
  <si>
    <t>60 km NW from Mokopane, South Africa</t>
  </si>
  <si>
    <t>Location:</t>
  </si>
  <si>
    <t>Vogelstruisfontein (765LR)</t>
  </si>
  <si>
    <t>Locality:</t>
  </si>
  <si>
    <t>13/05/2010 -17/05/2010</t>
  </si>
  <si>
    <t>Date drilled:</t>
  </si>
  <si>
    <t>Drillcorp Africa (Pty) Ltd</t>
  </si>
  <si>
    <t>Drilling company:</t>
  </si>
  <si>
    <t>Frontier Resources (Pty) Ltd</t>
  </si>
  <si>
    <t>Bushveld Minerals, 2011</t>
  </si>
  <si>
    <t>Company:</t>
  </si>
  <si>
    <t>VSF2</t>
  </si>
  <si>
    <t>Borehole ID:</t>
  </si>
  <si>
    <t>Vogelstruisfontein (VSF2)</t>
  </si>
  <si>
    <t>Devision of borehole_Bushveld Minerals</t>
  </si>
  <si>
    <t>LGN, EOH.</t>
  </si>
  <si>
    <t>GRAD</t>
  </si>
  <si>
    <t>gy,wh</t>
  </si>
  <si>
    <t>UW</t>
  </si>
  <si>
    <t>MAS</t>
  </si>
  <si>
    <t>M-C</t>
  </si>
  <si>
    <t>LGN</t>
  </si>
  <si>
    <t>MZ</t>
  </si>
  <si>
    <t>Slightly banded - varied textured OLLGN</t>
  </si>
  <si>
    <t>BND</t>
  </si>
  <si>
    <t>M-VC</t>
  </si>
  <si>
    <t>Bleached AN</t>
  </si>
  <si>
    <t>blch</t>
  </si>
  <si>
    <t>VTAN</t>
  </si>
  <si>
    <t>Troctolitic OLLGN</t>
  </si>
  <si>
    <t>gn,gy,wh</t>
  </si>
  <si>
    <t>FOL</t>
  </si>
  <si>
    <t>C-VC</t>
  </si>
  <si>
    <t>FLHERZ, 5th troct cycle</t>
  </si>
  <si>
    <t>dk,gn,gy</t>
  </si>
  <si>
    <t>C-PEG</t>
  </si>
  <si>
    <t>OLLGN, troctolitic</t>
  </si>
  <si>
    <t>gy,dk,gn</t>
  </si>
  <si>
    <t>CUM</t>
  </si>
  <si>
    <t>Moderately bleached AN</t>
  </si>
  <si>
    <t>Breccia</t>
  </si>
  <si>
    <t>gy,wh,dk</t>
  </si>
  <si>
    <t>OLLGn</t>
  </si>
  <si>
    <t>gy,gn,wh</t>
  </si>
  <si>
    <t>Troctolitic OLLGN, slightly folliated</t>
  </si>
  <si>
    <t>gy,wh,gn</t>
  </si>
  <si>
    <t>Olivine magnetite harzbergite 4th troct cycle</t>
  </si>
  <si>
    <t>SHARP</t>
  </si>
  <si>
    <t>dk,gn</t>
  </si>
  <si>
    <t>FOLPYX (feldspathic olivine pyroxinite)</t>
  </si>
  <si>
    <t>Banded OLLGN</t>
  </si>
  <si>
    <t>Bleached OLAN, few specks of S</t>
  </si>
  <si>
    <t>wh,gy,gn</t>
  </si>
  <si>
    <t>FLHERZ (feldspathetic leucohertzbergite) 3rd troct cycle</t>
  </si>
  <si>
    <t>Troctolitic OLMGN</t>
  </si>
  <si>
    <t xml:space="preserve">OLMGN </t>
  </si>
  <si>
    <t>gy,gn</t>
  </si>
  <si>
    <t>OLLN, large streaks of Opx</t>
  </si>
  <si>
    <t xml:space="preserve">gy,wh </t>
  </si>
  <si>
    <t>OLMGN, troctolitic</t>
  </si>
  <si>
    <t>gn,wh</t>
  </si>
  <si>
    <t>OLLGN,troctolitic</t>
  </si>
  <si>
    <t xml:space="preserve">OLAN </t>
  </si>
  <si>
    <t>OLAN, varied texture</t>
  </si>
  <si>
    <t>FLHERZ, cummulate texture (2nd troct cycle)</t>
  </si>
  <si>
    <t>wh,gy</t>
  </si>
  <si>
    <t>MAGMTROCT</t>
  </si>
  <si>
    <t>MAGTROCT, 1st troct cycle</t>
  </si>
  <si>
    <t>FLHERZ (feldspathic leucohertzbergite)</t>
  </si>
  <si>
    <t>dk,gn,wh</t>
  </si>
  <si>
    <t>gy,gn,dk</t>
  </si>
  <si>
    <t>Slightly sheared, slightly bleached OLAN</t>
  </si>
  <si>
    <t>wh,gn,gy</t>
  </si>
  <si>
    <t>blch, chl?</t>
  </si>
  <si>
    <t>Porphyritic OLGN</t>
  </si>
  <si>
    <t>gy</t>
  </si>
  <si>
    <t>POR</t>
  </si>
  <si>
    <t>Slightly folliated OLN, occassional Cal/SiO2 veins</t>
  </si>
  <si>
    <t>&lt;0.5</t>
  </si>
  <si>
    <t>POIK</t>
  </si>
  <si>
    <t>F</t>
  </si>
  <si>
    <t>S</t>
  </si>
  <si>
    <t>SW</t>
  </si>
  <si>
    <t>cal, chl?</t>
  </si>
  <si>
    <t>Schistose OLGN</t>
  </si>
  <si>
    <t>TRANS</t>
  </si>
  <si>
    <t>MW</t>
  </si>
  <si>
    <t>Moderately folliated OLN, Cal/SiO2 veins</t>
  </si>
  <si>
    <t>cal/SiO2</t>
  </si>
  <si>
    <t>Quartzitic OLSCH</t>
  </si>
  <si>
    <t>Slightly folliated OLLGN</t>
  </si>
  <si>
    <t xml:space="preserve">gy,bn </t>
  </si>
  <si>
    <t>Anorthositic OLLGN</t>
  </si>
  <si>
    <t>gy,bn,gn</t>
  </si>
  <si>
    <t>Schistose OLLGN, Cal/SiO2 veins</t>
  </si>
  <si>
    <t>Moderately bleached, sheared OLLGN</t>
  </si>
  <si>
    <t>FexOx, cal</t>
  </si>
  <si>
    <t>SHR</t>
  </si>
  <si>
    <t>Slightly bleached OLLGN, Cal/SiO2 veins</t>
  </si>
  <si>
    <t>cal/SiO2, chl</t>
  </si>
  <si>
    <t xml:space="preserve">gy,gn </t>
  </si>
  <si>
    <t>SW OLGN</t>
  </si>
  <si>
    <t>MW OLLN</t>
  </si>
  <si>
    <t>OLLN HW, NQ</t>
  </si>
  <si>
    <t>Top soil, HQ casing</t>
  </si>
  <si>
    <t>rd,bn</t>
  </si>
  <si>
    <t>CW</t>
  </si>
  <si>
    <t>FexOx</t>
  </si>
  <si>
    <t>F-M</t>
  </si>
  <si>
    <t xml:space="preserve">Comment: Bushveld Minerals </t>
  </si>
  <si>
    <t>Sulphide Mineral % Estimate
&amp; Colour Code</t>
  </si>
  <si>
    <t>Sulphide Mineral Weathering</t>
  </si>
  <si>
    <t>Sulphide Mineral Texture</t>
  </si>
  <si>
    <t>Sulphide Mineral Grain Size</t>
  </si>
  <si>
    <t>Sulphide Mineral Type</t>
  </si>
  <si>
    <t>Lower Contact Type</t>
  </si>
  <si>
    <t>Colour</t>
  </si>
  <si>
    <t>Weathering</t>
  </si>
  <si>
    <t>Alteration</t>
  </si>
  <si>
    <t>Rock Texture/Fabric</t>
  </si>
  <si>
    <t>Grain Size</t>
  </si>
  <si>
    <t>Lithology
Rock Unit
&amp; Colour
Code</t>
  </si>
  <si>
    <t>Cyclic Unit</t>
  </si>
  <si>
    <t>Strat
Zone</t>
  </si>
  <si>
    <t>Width
m</t>
  </si>
  <si>
    <t>To
m</t>
  </si>
  <si>
    <t>From
m</t>
  </si>
  <si>
    <t>TU</t>
  </si>
  <si>
    <t>TU1</t>
  </si>
  <si>
    <t>TU4</t>
  </si>
  <si>
    <t>Colour code</t>
  </si>
  <si>
    <t>Lithology
Rock Unit</t>
  </si>
  <si>
    <t>Visible Sulphide Minerals</t>
  </si>
  <si>
    <t>Iron staining</t>
  </si>
  <si>
    <t>fine</t>
  </si>
  <si>
    <t>leuco</t>
  </si>
  <si>
    <t>melano</t>
  </si>
  <si>
    <t>mafic</t>
  </si>
  <si>
    <t>peg TROC</t>
  </si>
  <si>
    <t>TU3</t>
  </si>
  <si>
    <t>TU2</t>
  </si>
  <si>
    <t>FELSIC</t>
  </si>
  <si>
    <t>REACTION</t>
  </si>
  <si>
    <t>ox, CLAY</t>
  </si>
  <si>
    <t>Soil horison, hill wash</t>
  </si>
  <si>
    <t>bleached</t>
  </si>
  <si>
    <t>yell-wh</t>
  </si>
  <si>
    <t>LN</t>
  </si>
  <si>
    <t>clay, bleach</t>
  </si>
  <si>
    <t>yell-wh-gy</t>
  </si>
  <si>
    <t>x</t>
  </si>
  <si>
    <t>Brown olv/opx alt mineral</t>
  </si>
  <si>
    <t>xenolith with harz/OLGMN reaction rims, core of calc-silicate</t>
  </si>
  <si>
    <t>With 2cm quratz/anorthosite vein, surrounding materail in vein</t>
  </si>
  <si>
    <t>PEG</t>
  </si>
  <si>
    <t>LGN + OLG</t>
  </si>
  <si>
    <t xml:space="preserve">Oivine oikocrstys, up to 1-3 cm in diameter </t>
  </si>
  <si>
    <t>Visible oxide minerals</t>
  </si>
  <si>
    <t>SERP</t>
  </si>
  <si>
    <t>ALSO known as FOLPYX (feldspathic olivine pyroxinite)</t>
  </si>
  <si>
    <t>REACT, PEG, fol</t>
  </si>
  <si>
    <t>Sulphides in folaited and interaction zones</t>
  </si>
  <si>
    <t>mix zone add</t>
  </si>
  <si>
    <t>Unit sampled out, possible sulphides</t>
  </si>
  <si>
    <t>clay</t>
  </si>
  <si>
    <t>clay + chl</t>
  </si>
  <si>
    <t>serp</t>
  </si>
  <si>
    <t>LOG VSF2_Bkennedy</t>
  </si>
  <si>
    <t>LOG_VSF2_Bushveld Minerals</t>
  </si>
  <si>
    <t>Anorthosite vein in OLMGN</t>
  </si>
  <si>
    <t>An</t>
  </si>
  <si>
    <t>Zones / pockets of masive biotite crystals and peg lens</t>
  </si>
  <si>
    <t>MOTL</t>
  </si>
  <si>
    <t>motl+cum</t>
  </si>
  <si>
    <t>massive</t>
  </si>
  <si>
    <t>BM LOG</t>
  </si>
  <si>
    <t>13 m cal</t>
  </si>
  <si>
    <t>Core loss</t>
  </si>
  <si>
    <t>Core orientation</t>
  </si>
  <si>
    <t>not orientated</t>
  </si>
  <si>
    <t>200+</t>
  </si>
  <si>
    <t>Devision of borehole_this study</t>
  </si>
  <si>
    <t>0 m</t>
  </si>
  <si>
    <t>268 m</t>
  </si>
  <si>
    <t>TU unit</t>
  </si>
  <si>
    <t>Grain size</t>
  </si>
  <si>
    <t>Rock texture</t>
  </si>
  <si>
    <t>Colour of rock/ soil</t>
  </si>
  <si>
    <t>Describe contact</t>
  </si>
  <si>
    <t>Lower contact</t>
  </si>
  <si>
    <t xml:space="preserve">Structures </t>
  </si>
  <si>
    <t>Fault / Joint</t>
  </si>
  <si>
    <t>Depth in VSF2 (m)</t>
  </si>
  <si>
    <t xml:space="preserve">Dark, clay rich soil </t>
  </si>
  <si>
    <t xml:space="preserve">0-13 m highly weathered </t>
  </si>
  <si>
    <t xml:space="preserve">Ol. Alteration, sec fluid working </t>
  </si>
  <si>
    <t>Structure log_VSF2</t>
  </si>
  <si>
    <t>% core loss</t>
  </si>
  <si>
    <t>Diff logged los and true loss (m)</t>
  </si>
  <si>
    <t>True core loss (m)</t>
  </si>
  <si>
    <t>Drilled depth of VSF2 (m)</t>
  </si>
  <si>
    <t>Date logged: May 2015 and November 2016</t>
  </si>
  <si>
    <t>reaction</t>
  </si>
  <si>
    <t>ALT</t>
  </si>
  <si>
    <t>Altered/ serp, cant see the texture</t>
  </si>
  <si>
    <t>joints</t>
  </si>
  <si>
    <t>?</t>
  </si>
  <si>
    <t>comp, joint</t>
  </si>
  <si>
    <t>molt.TROCT</t>
  </si>
  <si>
    <t>mottled</t>
  </si>
  <si>
    <t>intercalaltions of olv and An layers</t>
  </si>
  <si>
    <t>pegmatoidal</t>
  </si>
  <si>
    <t>xeno?</t>
  </si>
  <si>
    <t>calcite</t>
  </si>
  <si>
    <t>area of intense calcite veining/ fluids</t>
  </si>
  <si>
    <t>veins, joints</t>
  </si>
  <si>
    <t>sharp + Undulating</t>
  </si>
  <si>
    <t>calcrete from fluctuating water table between dry and wet seasons</t>
  </si>
  <si>
    <t>Core loss, brown olv/opx alt mineral (possible low temp alt. of olivine= brucelite)</t>
  </si>
  <si>
    <t>banded</t>
  </si>
  <si>
    <t xml:space="preserve">32 dark and light alternating layers/ pods of ol-rich and poor rocks, contacts between are grading&lt;reaction. </t>
  </si>
  <si>
    <t>the dark and light areas do not always form layers, more pod like irregualr shaped and distrubuted within eachother</t>
  </si>
  <si>
    <t>reactions rims</t>
  </si>
  <si>
    <t>cal-silicate</t>
  </si>
  <si>
    <t>wh</t>
  </si>
  <si>
    <t>core break</t>
  </si>
  <si>
    <t>dolomitic xenolith with reaction rim around. Core break in middle of feature, so not sure of true thickness</t>
  </si>
  <si>
    <t>norite?</t>
  </si>
  <si>
    <t>leuco-meso</t>
  </si>
  <si>
    <t>varied</t>
  </si>
  <si>
    <t>? But intense</t>
  </si>
  <si>
    <t>gy, wh</t>
  </si>
  <si>
    <t>cant ID the dark mineral (pos. amphibole), highly to perv altered. Contact is placed by change of texture</t>
  </si>
  <si>
    <t>change in texture</t>
  </si>
  <si>
    <t>cross cutting  joints</t>
  </si>
  <si>
    <t>competent, core breaks</t>
  </si>
  <si>
    <t>calc-silicate</t>
  </si>
  <si>
    <t>Whole succession highly fractured with joints</t>
  </si>
  <si>
    <t>Fine</t>
  </si>
  <si>
    <t>VC</t>
  </si>
  <si>
    <t>VC-PEG</t>
  </si>
  <si>
    <t>Calcrete</t>
  </si>
  <si>
    <t>HARZ/UM</t>
  </si>
  <si>
    <t>??</t>
  </si>
  <si>
    <t>banded?</t>
  </si>
  <si>
    <t>replace</t>
  </si>
  <si>
    <t>amphibolised, derk minerals look nodular or large spotted</t>
  </si>
  <si>
    <t>alt ?</t>
  </si>
  <si>
    <t>FOL?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</si>
</sst>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* #,##0.00_ ;_ * \-#,##0.00_ ;_ * &quot;-&quot;??_ ;_ @_ "/>
    <numFmt numFmtId="165" formatCode="0.00;[Red]0.00"/>
    <numFmt numFmtId="166" formatCode="[$-F800]dddd\,\ mmmm\ dd\,\ yyyy"/>
  </numFmts>
  <fonts count="3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sz val="9"/>
      <color indexed="10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Calibri"/>
      <family val="2"/>
      <scheme val="minor"/>
    </font>
    <font>
      <sz val="8"/>
      <name val="Calibri"/>
      <family val="2"/>
      <scheme val="minor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4">
    <xf numFmtId="0" fontId="0" fillId="0" borderId="0"/>
    <xf numFmtId="0" fontId="2" fillId="0" borderId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64" fontId="2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7" borderId="1" applyNumberFormat="0" applyAlignment="0" applyProtection="0"/>
    <xf numFmtId="0" fontId="14" fillId="0" borderId="6" applyNumberFormat="0" applyFill="0" applyAlignment="0" applyProtection="0"/>
    <xf numFmtId="0" fontId="15" fillId="22" borderId="0" applyNumberFormat="0" applyBorder="0" applyAlignment="0" applyProtection="0"/>
    <xf numFmtId="0" fontId="2" fillId="23" borderId="7" applyNumberFormat="0" applyFont="0" applyAlignment="0" applyProtection="0"/>
    <xf numFmtId="0" fontId="16" fillId="20" borderId="8" applyNumberFormat="0" applyAlignment="0" applyProtection="0"/>
    <xf numFmtId="0" fontId="17" fillId="0" borderId="0" applyNumberFormat="0" applyFill="0" applyBorder="0" applyAlignment="0" applyProtection="0"/>
    <xf numFmtId="0" fontId="18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76">
    <xf numFmtId="0" fontId="0" fillId="0" borderId="0" xfId="0"/>
    <xf numFmtId="0" fontId="1" fillId="0" borderId="0" xfId="0" applyFont="1"/>
    <xf numFmtId="0" fontId="0" fillId="0" borderId="0" xfId="0" applyFont="1"/>
    <xf numFmtId="0" fontId="0" fillId="0" borderId="0" xfId="0" applyFont="1" applyBorder="1"/>
    <xf numFmtId="0" fontId="0" fillId="0" borderId="0" xfId="0" applyFont="1" applyFill="1"/>
    <xf numFmtId="0" fontId="0" fillId="0" borderId="0" xfId="0" applyFont="1" applyFill="1" applyBorder="1"/>
    <xf numFmtId="0" fontId="1" fillId="0" borderId="0" xfId="0" applyFont="1" applyBorder="1" applyAlignment="1">
      <alignment horizontal="center"/>
    </xf>
    <xf numFmtId="0" fontId="1" fillId="0" borderId="0" xfId="0" applyFont="1" applyBorder="1"/>
    <xf numFmtId="0" fontId="0" fillId="0" borderId="0" xfId="0" applyFill="1"/>
    <xf numFmtId="0" fontId="1" fillId="0" borderId="0" xfId="0" applyFont="1" applyFill="1"/>
    <xf numFmtId="0" fontId="0" fillId="0" borderId="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0" fillId="0" borderId="0" xfId="0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applyFill="1" applyBorder="1"/>
    <xf numFmtId="166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Border="1"/>
    <xf numFmtId="0" fontId="20" fillId="0" borderId="0" xfId="0" applyFont="1"/>
    <xf numFmtId="0" fontId="21" fillId="0" borderId="0" xfId="0" applyFont="1"/>
    <xf numFmtId="0" fontId="21" fillId="0" borderId="0" xfId="0" applyFont="1" applyFill="1"/>
    <xf numFmtId="0" fontId="22" fillId="24" borderId="11" xfId="0" applyFont="1" applyFill="1" applyBorder="1" applyAlignment="1">
      <alignment horizontal="center" vertical="center"/>
    </xf>
    <xf numFmtId="2" fontId="22" fillId="24" borderId="11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center" vertical="center"/>
    </xf>
    <xf numFmtId="49" fontId="22" fillId="0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horizontal="left" vertical="center"/>
    </xf>
    <xf numFmtId="49" fontId="23" fillId="24" borderId="11" xfId="0" applyNumberFormat="1" applyFont="1" applyFill="1" applyBorder="1" applyAlignment="1">
      <alignment horizontal="center" vertical="center"/>
    </xf>
    <xf numFmtId="49" fontId="22" fillId="24" borderId="11" xfId="0" applyNumberFormat="1" applyFont="1" applyFill="1" applyBorder="1" applyAlignment="1">
      <alignment horizontal="left" vertical="center"/>
    </xf>
    <xf numFmtId="0" fontId="22" fillId="24" borderId="0" xfId="0" applyFont="1" applyFill="1" applyAlignment="1">
      <alignment horizontal="center" vertical="center"/>
    </xf>
    <xf numFmtId="49" fontId="22" fillId="0" borderId="11" xfId="0" applyNumberFormat="1" applyFont="1" applyFill="1" applyBorder="1" applyAlignment="1">
      <alignment horizontal="right" vertical="center"/>
    </xf>
    <xf numFmtId="49" fontId="24" fillId="0" borderId="11" xfId="0" applyNumberFormat="1" applyFont="1" applyFill="1" applyBorder="1" applyAlignment="1">
      <alignment horizontal="center" vertical="center"/>
    </xf>
    <xf numFmtId="0" fontId="22" fillId="24" borderId="11" xfId="0" applyFont="1" applyFill="1" applyBorder="1" applyAlignment="1">
      <alignment vertical="center"/>
    </xf>
    <xf numFmtId="49" fontId="22" fillId="24" borderId="11" xfId="0" applyNumberFormat="1" applyFont="1" applyFill="1" applyBorder="1" applyAlignment="1">
      <alignment vertical="center"/>
    </xf>
    <xf numFmtId="0" fontId="25" fillId="24" borderId="11" xfId="0" applyFont="1" applyFill="1" applyBorder="1" applyAlignment="1">
      <alignment horizontal="center" vertical="center" wrapText="1"/>
    </xf>
    <xf numFmtId="0" fontId="25" fillId="24" borderId="11" xfId="0" applyFont="1" applyFill="1" applyBorder="1" applyAlignment="1">
      <alignment horizontal="center" vertical="center" textRotation="90" wrapText="1"/>
    </xf>
    <xf numFmtId="0" fontId="25" fillId="0" borderId="11" xfId="0" applyFont="1" applyFill="1" applyBorder="1" applyAlignment="1">
      <alignment horizontal="center" vertical="center" textRotation="90" wrapText="1"/>
    </xf>
    <xf numFmtId="0" fontId="25" fillId="24" borderId="11" xfId="0" applyFont="1" applyFill="1" applyBorder="1" applyAlignment="1">
      <alignment horizontal="center" vertical="center"/>
    </xf>
    <xf numFmtId="0" fontId="2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7" fillId="0" borderId="0" xfId="0" applyFont="1" applyFill="1" applyAlignment="1">
      <alignment horizontal="center"/>
    </xf>
    <xf numFmtId="0" fontId="27" fillId="0" borderId="0" xfId="0" applyFont="1" applyAlignment="1">
      <alignment horizontal="center"/>
    </xf>
    <xf numFmtId="0" fontId="21" fillId="0" borderId="0" xfId="0" applyFont="1" applyFill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 horizontal="center"/>
    </xf>
    <xf numFmtId="0" fontId="26" fillId="0" borderId="0" xfId="0" applyFont="1" applyFill="1" applyAlignment="1">
      <alignment horizontal="center"/>
    </xf>
    <xf numFmtId="0" fontId="21" fillId="0" borderId="0" xfId="0" applyFont="1" applyFill="1" applyAlignment="1">
      <alignment horizontal="left"/>
    </xf>
    <xf numFmtId="0" fontId="21" fillId="0" borderId="11" xfId="0" applyFont="1" applyFill="1" applyBorder="1" applyAlignment="1">
      <alignment horizontal="center"/>
    </xf>
    <xf numFmtId="0" fontId="20" fillId="0" borderId="11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26" fillId="0" borderId="11" xfId="0" applyFont="1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165" fontId="28" fillId="0" borderId="11" xfId="29" applyNumberFormat="1" applyFont="1" applyFill="1" applyBorder="1" applyAlignment="1">
      <alignment horizontal="center"/>
    </xf>
    <xf numFmtId="49" fontId="29" fillId="0" borderId="11" xfId="1" applyNumberFormat="1" applyFont="1" applyFill="1" applyBorder="1" applyAlignment="1">
      <alignment horizontal="center" vertical="center"/>
    </xf>
    <xf numFmtId="165" fontId="28" fillId="0" borderId="11" xfId="29" applyNumberFormat="1" applyFont="1" applyFill="1" applyBorder="1" applyAlignment="1">
      <alignment horizontal="center" vertical="center"/>
    </xf>
    <xf numFmtId="165" fontId="29" fillId="0" borderId="11" xfId="1" applyNumberFormat="1" applyFont="1" applyFill="1" applyBorder="1" applyAlignment="1">
      <alignment horizontal="center" vertical="center"/>
    </xf>
    <xf numFmtId="49" fontId="28" fillId="0" borderId="11" xfId="1" applyNumberFormat="1" applyFont="1" applyFill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10" fontId="20" fillId="0" borderId="0" xfId="0" applyNumberFormat="1" applyFont="1" applyFill="1" applyBorder="1" applyAlignment="1">
      <alignment horizontal="center"/>
    </xf>
    <xf numFmtId="0" fontId="21" fillId="0" borderId="0" xfId="0" applyFont="1" applyFill="1" applyBorder="1" applyAlignment="1"/>
    <xf numFmtId="0" fontId="20" fillId="0" borderId="0" xfId="0" applyFont="1" applyFill="1" applyAlignment="1">
      <alignment horizontal="left"/>
    </xf>
    <xf numFmtId="0" fontId="20" fillId="0" borderId="0" xfId="0" applyFont="1" applyFill="1" applyAlignment="1">
      <alignment horizontal="center"/>
    </xf>
    <xf numFmtId="0" fontId="25" fillId="0" borderId="11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0" fillId="0" borderId="0" xfId="0" applyFont="1" applyFill="1"/>
    <xf numFmtId="0" fontId="22" fillId="0" borderId="0" xfId="0" applyFont="1" applyFill="1" applyAlignment="1">
      <alignment horizontal="center"/>
    </xf>
    <xf numFmtId="0" fontId="20" fillId="0" borderId="10" xfId="0" applyFont="1" applyFill="1" applyBorder="1" applyAlignment="1">
      <alignment horizontal="center"/>
    </xf>
    <xf numFmtId="0" fontId="27" fillId="0" borderId="11" xfId="0" applyFont="1" applyFill="1" applyBorder="1" applyAlignment="1">
      <alignment horizontal="center"/>
    </xf>
  </cellXfs>
  <cellStyles count="44">
    <cellStyle name="20% - Accent1 2" xfId="2"/>
    <cellStyle name="20% - Accent2 2" xfId="3"/>
    <cellStyle name="20% - Accent3 2" xfId="4"/>
    <cellStyle name="20% - Accent4 2" xfId="5"/>
    <cellStyle name="20% - Accent5 2" xfId="6"/>
    <cellStyle name="20% - Accent6 2" xfId="7"/>
    <cellStyle name="40% - Accent1 2" xfId="8"/>
    <cellStyle name="40% - Accent2 2" xfId="9"/>
    <cellStyle name="40% - Accent3 2" xfId="10"/>
    <cellStyle name="40% - Accent4 2" xfId="11"/>
    <cellStyle name="40% - Accent5 2" xfId="12"/>
    <cellStyle name="40% - Accent6 2" xfId="13"/>
    <cellStyle name="60% - Accent1 2" xfId="14"/>
    <cellStyle name="60% - Accent2 2" xfId="15"/>
    <cellStyle name="60% - Accent3 2" xfId="16"/>
    <cellStyle name="60% - Accent4 2" xfId="17"/>
    <cellStyle name="60% - Accent5 2" xfId="18"/>
    <cellStyle name="60% - Accent6 2" xfId="19"/>
    <cellStyle name="Accent1 2" xfId="20"/>
    <cellStyle name="Accent2 2" xfId="21"/>
    <cellStyle name="Accent3 2" xfId="22"/>
    <cellStyle name="Accent4 2" xfId="23"/>
    <cellStyle name="Accent5 2" xfId="24"/>
    <cellStyle name="Accent6 2" xfId="25"/>
    <cellStyle name="Bad 2" xfId="26"/>
    <cellStyle name="Calculation 2" xfId="27"/>
    <cellStyle name="Check Cell 2" xfId="28"/>
    <cellStyle name="Comma 2" xfId="29"/>
    <cellStyle name="Explanatory Text 2" xfId="30"/>
    <cellStyle name="Good 2" xfId="31"/>
    <cellStyle name="Heading 1 2" xfId="32"/>
    <cellStyle name="Heading 2 2" xfId="33"/>
    <cellStyle name="Heading 3 2" xfId="34"/>
    <cellStyle name="Heading 4 2" xfId="35"/>
    <cellStyle name="Input 2" xfId="36"/>
    <cellStyle name="Linked Cell 2" xfId="37"/>
    <cellStyle name="Neutral 2" xfId="38"/>
    <cellStyle name="Normal" xfId="0" builtinId="0"/>
    <cellStyle name="Normal 2" xfId="1"/>
    <cellStyle name="Note 2" xfId="39"/>
    <cellStyle name="Output 2" xfId="40"/>
    <cellStyle name="Title 2" xfId="41"/>
    <cellStyle name="Total 2" xfId="42"/>
    <cellStyle name="Warning Text 2" xfId="43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c1475925\AppData\Local\Temp\Temp1_FW__Pyroxenite_samples.zip\VSF2%20Geol%20Log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ge 1"/>
      <sheetName val="Page 2"/>
    </sheetNames>
    <sheetDataSet>
      <sheetData sheetId="0"/>
      <sheetData sheetId="1">
        <row r="35">
          <cell r="C35">
            <v>231.33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74"/>
  <sheetViews>
    <sheetView topLeftCell="B1" zoomScale="90" zoomScaleNormal="90" workbookViewId="0">
      <selection activeCell="E6" sqref="E6"/>
    </sheetView>
  </sheetViews>
  <sheetFormatPr defaultRowHeight="12" x14ac:dyDescent="0.2"/>
  <cols>
    <col min="1" max="5" width="7.7109375" style="28" customWidth="1"/>
    <col min="6" max="6" width="11.28515625" style="28" customWidth="1"/>
    <col min="7" max="7" width="7.7109375" style="28" customWidth="1"/>
    <col min="8" max="8" width="10" style="28" customWidth="1"/>
    <col min="9" max="11" width="9.140625" style="28"/>
    <col min="12" max="12" width="9.140625" style="29"/>
    <col min="13" max="16" width="9.140625" style="28"/>
    <col min="17" max="17" width="9.7109375" style="28" bestFit="1" customWidth="1"/>
    <col min="18" max="18" width="46" style="28" customWidth="1"/>
    <col min="19" max="16384" width="9.140625" style="28"/>
  </cols>
  <sheetData>
    <row r="1" spans="1:18" x14ac:dyDescent="0.2">
      <c r="A1" s="27" t="s">
        <v>326</v>
      </c>
      <c r="B1" s="27"/>
      <c r="C1" s="27"/>
      <c r="D1" s="27"/>
    </row>
    <row r="3" spans="1:18" s="27" customFormat="1" ht="84.75" customHeight="1" x14ac:dyDescent="0.2">
      <c r="A3" s="42" t="s">
        <v>284</v>
      </c>
      <c r="B3" s="42" t="s">
        <v>283</v>
      </c>
      <c r="C3" s="42" t="s">
        <v>282</v>
      </c>
      <c r="D3" s="42" t="s">
        <v>281</v>
      </c>
      <c r="E3" s="43" t="s">
        <v>280</v>
      </c>
      <c r="F3" s="42" t="s">
        <v>279</v>
      </c>
      <c r="G3" s="43" t="s">
        <v>278</v>
      </c>
      <c r="H3" s="43" t="s">
        <v>277</v>
      </c>
      <c r="I3" s="43" t="s">
        <v>276</v>
      </c>
      <c r="J3" s="43" t="s">
        <v>275</v>
      </c>
      <c r="K3" s="43" t="s">
        <v>274</v>
      </c>
      <c r="L3" s="44" t="s">
        <v>273</v>
      </c>
      <c r="M3" s="43" t="s">
        <v>272</v>
      </c>
      <c r="N3" s="43" t="s">
        <v>271</v>
      </c>
      <c r="O3" s="43" t="s">
        <v>270</v>
      </c>
      <c r="P3" s="43" t="s">
        <v>269</v>
      </c>
      <c r="Q3" s="43" t="s">
        <v>268</v>
      </c>
      <c r="R3" s="45" t="s">
        <v>267</v>
      </c>
    </row>
    <row r="4" spans="1:18" ht="12" customHeight="1" x14ac:dyDescent="0.2">
      <c r="A4" s="31">
        <v>0</v>
      </c>
      <c r="B4" s="31">
        <v>7.02</v>
      </c>
      <c r="C4" s="31">
        <f t="shared" ref="C4:C35" si="0">B4-A4</f>
        <v>7.02</v>
      </c>
      <c r="D4" s="32" t="s">
        <v>180</v>
      </c>
      <c r="E4" s="32"/>
      <c r="F4" s="33" t="s">
        <v>30</v>
      </c>
      <c r="G4" s="32" t="s">
        <v>266</v>
      </c>
      <c r="H4" s="32" t="s">
        <v>177</v>
      </c>
      <c r="I4" s="32" t="s">
        <v>265</v>
      </c>
      <c r="J4" s="32" t="s">
        <v>264</v>
      </c>
      <c r="K4" s="32" t="s">
        <v>263</v>
      </c>
      <c r="L4" s="33" t="s">
        <v>243</v>
      </c>
      <c r="M4" s="32"/>
      <c r="N4" s="32"/>
      <c r="O4" s="32"/>
      <c r="P4" s="32"/>
      <c r="Q4" s="32"/>
      <c r="R4" s="34" t="s">
        <v>262</v>
      </c>
    </row>
    <row r="5" spans="1:18" ht="12" customHeight="1" x14ac:dyDescent="0.2">
      <c r="A5" s="31">
        <f t="shared" ref="A5:A35" si="1">B4</f>
        <v>7.02</v>
      </c>
      <c r="B5" s="31">
        <v>27.6</v>
      </c>
      <c r="C5" s="31">
        <f t="shared" si="0"/>
        <v>20.580000000000002</v>
      </c>
      <c r="D5" s="32" t="s">
        <v>180</v>
      </c>
      <c r="E5" s="32"/>
      <c r="F5" s="33" t="s">
        <v>5</v>
      </c>
      <c r="G5" s="32" t="s">
        <v>183</v>
      </c>
      <c r="H5" s="32" t="s">
        <v>177</v>
      </c>
      <c r="I5" s="32"/>
      <c r="J5" s="32" t="s">
        <v>28</v>
      </c>
      <c r="K5" s="32" t="s">
        <v>201</v>
      </c>
      <c r="L5" s="33" t="s">
        <v>174</v>
      </c>
      <c r="M5" s="32"/>
      <c r="N5" s="32"/>
      <c r="O5" s="32"/>
      <c r="P5" s="32"/>
      <c r="Q5" s="32"/>
      <c r="R5" s="34" t="s">
        <v>261</v>
      </c>
    </row>
    <row r="6" spans="1:18" ht="12" customHeight="1" x14ac:dyDescent="0.2">
      <c r="A6" s="31">
        <f t="shared" si="1"/>
        <v>27.6</v>
      </c>
      <c r="B6" s="31">
        <v>33.97</v>
      </c>
      <c r="C6" s="31">
        <f t="shared" si="0"/>
        <v>6.3699999999999974</v>
      </c>
      <c r="D6" s="32" t="s">
        <v>180</v>
      </c>
      <c r="E6" s="32"/>
      <c r="F6" s="33" t="s">
        <v>5</v>
      </c>
      <c r="G6" s="32" t="s">
        <v>183</v>
      </c>
      <c r="H6" s="32" t="s">
        <v>177</v>
      </c>
      <c r="I6" s="32"/>
      <c r="J6" s="32" t="s">
        <v>244</v>
      </c>
      <c r="K6" s="32" t="s">
        <v>201</v>
      </c>
      <c r="L6" s="33" t="s">
        <v>174</v>
      </c>
      <c r="M6" s="32"/>
      <c r="N6" s="32"/>
      <c r="O6" s="32"/>
      <c r="P6" s="32"/>
      <c r="Q6" s="32"/>
      <c r="R6" s="34" t="s">
        <v>260</v>
      </c>
    </row>
    <row r="7" spans="1:18" ht="12" customHeight="1" x14ac:dyDescent="0.2">
      <c r="A7" s="31">
        <f t="shared" si="1"/>
        <v>33.97</v>
      </c>
      <c r="B7" s="31">
        <v>36.119999999999997</v>
      </c>
      <c r="C7" s="31">
        <f t="shared" si="0"/>
        <v>2.1499999999999986</v>
      </c>
      <c r="D7" s="32" t="s">
        <v>180</v>
      </c>
      <c r="E7" s="32"/>
      <c r="F7" s="33" t="s">
        <v>6</v>
      </c>
      <c r="G7" s="32" t="s">
        <v>183</v>
      </c>
      <c r="H7" s="32" t="s">
        <v>189</v>
      </c>
      <c r="I7" s="32"/>
      <c r="J7" s="32" t="s">
        <v>240</v>
      </c>
      <c r="K7" s="32" t="s">
        <v>201</v>
      </c>
      <c r="L7" s="33" t="s">
        <v>174</v>
      </c>
      <c r="M7" s="32"/>
      <c r="N7" s="32"/>
      <c r="O7" s="32"/>
      <c r="P7" s="32"/>
      <c r="Q7" s="32"/>
      <c r="R7" s="34" t="s">
        <v>259</v>
      </c>
    </row>
    <row r="8" spans="1:18" ht="12" customHeight="1" x14ac:dyDescent="0.2">
      <c r="A8" s="31">
        <f t="shared" si="1"/>
        <v>36.119999999999997</v>
      </c>
      <c r="B8" s="31">
        <v>37.43</v>
      </c>
      <c r="C8" s="31">
        <f t="shared" si="0"/>
        <v>1.3100000000000023</v>
      </c>
      <c r="D8" s="32" t="s">
        <v>180</v>
      </c>
      <c r="E8" s="32"/>
      <c r="F8" s="33" t="s">
        <v>6</v>
      </c>
      <c r="G8" s="32" t="s">
        <v>183</v>
      </c>
      <c r="H8" s="32" t="s">
        <v>234</v>
      </c>
      <c r="I8" s="32"/>
      <c r="J8" s="32" t="s">
        <v>176</v>
      </c>
      <c r="K8" s="32" t="s">
        <v>258</v>
      </c>
      <c r="L8" s="33" t="s">
        <v>174</v>
      </c>
      <c r="M8" s="32"/>
      <c r="N8" s="32"/>
      <c r="O8" s="32"/>
      <c r="P8" s="32"/>
      <c r="Q8" s="32"/>
      <c r="R8" s="34" t="s">
        <v>232</v>
      </c>
    </row>
    <row r="9" spans="1:18" ht="12" customHeight="1" x14ac:dyDescent="0.2">
      <c r="A9" s="31">
        <f t="shared" si="1"/>
        <v>37.43</v>
      </c>
      <c r="B9" s="31">
        <v>39.130000000000003</v>
      </c>
      <c r="C9" s="31">
        <f t="shared" si="0"/>
        <v>1.7000000000000028</v>
      </c>
      <c r="D9" s="32" t="s">
        <v>180</v>
      </c>
      <c r="E9" s="32"/>
      <c r="F9" s="33" t="s">
        <v>16</v>
      </c>
      <c r="G9" s="32" t="s">
        <v>183</v>
      </c>
      <c r="H9" s="32" t="s">
        <v>189</v>
      </c>
      <c r="I9" s="32" t="s">
        <v>257</v>
      </c>
      <c r="J9" s="32" t="s">
        <v>240</v>
      </c>
      <c r="K9" s="32" t="s">
        <v>201</v>
      </c>
      <c r="L9" s="33" t="s">
        <v>174</v>
      </c>
      <c r="M9" s="32"/>
      <c r="N9" s="32"/>
      <c r="O9" s="35"/>
      <c r="P9" s="32"/>
      <c r="Q9" s="32"/>
      <c r="R9" s="34" t="s">
        <v>256</v>
      </c>
    </row>
    <row r="10" spans="1:18" ht="12" customHeight="1" x14ac:dyDescent="0.2">
      <c r="A10" s="31">
        <f t="shared" si="1"/>
        <v>39.130000000000003</v>
      </c>
      <c r="B10" s="31">
        <v>41.53</v>
      </c>
      <c r="C10" s="31">
        <f t="shared" si="0"/>
        <v>2.3999999999999986</v>
      </c>
      <c r="D10" s="32" t="s">
        <v>180</v>
      </c>
      <c r="E10" s="32"/>
      <c r="F10" s="33" t="s">
        <v>16</v>
      </c>
      <c r="G10" s="32" t="s">
        <v>183</v>
      </c>
      <c r="H10" s="32" t="s">
        <v>255</v>
      </c>
      <c r="I10" s="32" t="s">
        <v>254</v>
      </c>
      <c r="J10" s="32" t="s">
        <v>244</v>
      </c>
      <c r="K10" s="32" t="s">
        <v>214</v>
      </c>
      <c r="L10" s="33" t="s">
        <v>174</v>
      </c>
      <c r="M10" s="32"/>
      <c r="N10" s="32"/>
      <c r="O10" s="35"/>
      <c r="P10" s="32"/>
      <c r="Q10" s="32"/>
      <c r="R10" s="34" t="s">
        <v>253</v>
      </c>
    </row>
    <row r="11" spans="1:18" ht="12" customHeight="1" x14ac:dyDescent="0.2">
      <c r="A11" s="31">
        <f t="shared" si="1"/>
        <v>41.53</v>
      </c>
      <c r="B11" s="31">
        <v>51.97</v>
      </c>
      <c r="C11" s="31">
        <f t="shared" si="0"/>
        <v>10.439999999999998</v>
      </c>
      <c r="D11" s="32" t="s">
        <v>180</v>
      </c>
      <c r="E11" s="32"/>
      <c r="F11" s="33" t="s">
        <v>16</v>
      </c>
      <c r="G11" s="32" t="s">
        <v>183</v>
      </c>
      <c r="H11" s="32" t="s">
        <v>189</v>
      </c>
      <c r="I11" s="32"/>
      <c r="J11" s="32" t="s">
        <v>176</v>
      </c>
      <c r="K11" s="32" t="s">
        <v>214</v>
      </c>
      <c r="L11" s="33" t="s">
        <v>174</v>
      </c>
      <c r="M11" s="32"/>
      <c r="N11" s="32"/>
      <c r="O11" s="35"/>
      <c r="P11" s="32"/>
      <c r="Q11" s="32"/>
      <c r="R11" s="34" t="s">
        <v>248</v>
      </c>
    </row>
    <row r="12" spans="1:18" ht="12" customHeight="1" x14ac:dyDescent="0.2">
      <c r="A12" s="31">
        <f t="shared" si="1"/>
        <v>51.97</v>
      </c>
      <c r="B12" s="31">
        <v>53.6</v>
      </c>
      <c r="C12" s="31">
        <f t="shared" si="0"/>
        <v>1.6300000000000026</v>
      </c>
      <c r="D12" s="32" t="s">
        <v>180</v>
      </c>
      <c r="E12" s="32"/>
      <c r="F12" s="33" t="s">
        <v>16</v>
      </c>
      <c r="G12" s="32" t="s">
        <v>183</v>
      </c>
      <c r="H12" s="32" t="s">
        <v>7</v>
      </c>
      <c r="I12" s="32" t="s">
        <v>246</v>
      </c>
      <c r="J12" s="32" t="s">
        <v>176</v>
      </c>
      <c r="K12" s="32" t="s">
        <v>214</v>
      </c>
      <c r="L12" s="33" t="s">
        <v>174</v>
      </c>
      <c r="M12" s="32"/>
      <c r="N12" s="32"/>
      <c r="O12" s="35"/>
      <c r="P12" s="32"/>
      <c r="Q12" s="32"/>
      <c r="R12" s="34" t="s">
        <v>252</v>
      </c>
    </row>
    <row r="13" spans="1:18" ht="12" customHeight="1" x14ac:dyDescent="0.2">
      <c r="A13" s="31">
        <f t="shared" si="1"/>
        <v>53.6</v>
      </c>
      <c r="B13" s="31">
        <v>54.4</v>
      </c>
      <c r="C13" s="31">
        <f t="shared" si="0"/>
        <v>0.79999999999999716</v>
      </c>
      <c r="D13" s="32" t="s">
        <v>180</v>
      </c>
      <c r="E13" s="32"/>
      <c r="F13" s="33" t="s">
        <v>16</v>
      </c>
      <c r="G13" s="32" t="s">
        <v>183</v>
      </c>
      <c r="H13" s="32" t="s">
        <v>189</v>
      </c>
      <c r="I13" s="32"/>
      <c r="J13" s="32" t="s">
        <v>176</v>
      </c>
      <c r="K13" s="32" t="s">
        <v>251</v>
      </c>
      <c r="L13" s="33" t="s">
        <v>174</v>
      </c>
      <c r="M13" s="32"/>
      <c r="N13" s="32"/>
      <c r="O13" s="35"/>
      <c r="P13" s="32"/>
      <c r="Q13" s="32"/>
      <c r="R13" s="34" t="s">
        <v>16</v>
      </c>
    </row>
    <row r="14" spans="1:18" ht="12" customHeight="1" x14ac:dyDescent="0.2">
      <c r="A14" s="31">
        <f t="shared" si="1"/>
        <v>54.4</v>
      </c>
      <c r="B14" s="31">
        <v>56.68</v>
      </c>
      <c r="C14" s="31">
        <f t="shared" si="0"/>
        <v>2.2800000000000011</v>
      </c>
      <c r="D14" s="32" t="s">
        <v>180</v>
      </c>
      <c r="E14" s="32"/>
      <c r="F14" s="33" t="s">
        <v>16</v>
      </c>
      <c r="G14" s="32" t="s">
        <v>178</v>
      </c>
      <c r="H14" s="32" t="s">
        <v>177</v>
      </c>
      <c r="I14" s="32"/>
      <c r="J14" s="32" t="s">
        <v>176</v>
      </c>
      <c r="K14" s="32" t="s">
        <v>175</v>
      </c>
      <c r="L14" s="33" t="s">
        <v>174</v>
      </c>
      <c r="M14" s="32"/>
      <c r="N14" s="32"/>
      <c r="O14" s="35"/>
      <c r="P14" s="32"/>
      <c r="Q14" s="32"/>
      <c r="R14" s="34" t="s">
        <v>250</v>
      </c>
    </row>
    <row r="15" spans="1:18" ht="12" customHeight="1" x14ac:dyDescent="0.2">
      <c r="A15" s="31">
        <f t="shared" si="1"/>
        <v>56.68</v>
      </c>
      <c r="B15" s="31">
        <v>57.89</v>
      </c>
      <c r="C15" s="31">
        <f t="shared" si="0"/>
        <v>1.2100000000000009</v>
      </c>
      <c r="D15" s="32" t="s">
        <v>180</v>
      </c>
      <c r="E15" s="32"/>
      <c r="F15" s="33" t="s">
        <v>16</v>
      </c>
      <c r="G15" s="32" t="s">
        <v>183</v>
      </c>
      <c r="H15" s="32" t="s">
        <v>189</v>
      </c>
      <c r="I15" s="32"/>
      <c r="J15" s="32" t="s">
        <v>176</v>
      </c>
      <c r="K15" s="32" t="s">
        <v>249</v>
      </c>
      <c r="L15" s="33" t="s">
        <v>174</v>
      </c>
      <c r="M15" s="32"/>
      <c r="N15" s="32"/>
      <c r="O15" s="35"/>
      <c r="P15" s="32"/>
      <c r="Q15" s="32"/>
      <c r="R15" s="34" t="s">
        <v>248</v>
      </c>
    </row>
    <row r="16" spans="1:18" ht="12" customHeight="1" x14ac:dyDescent="0.2">
      <c r="A16" s="31">
        <f t="shared" si="1"/>
        <v>57.89</v>
      </c>
      <c r="B16" s="31">
        <v>58.45</v>
      </c>
      <c r="C16" s="31">
        <f t="shared" si="0"/>
        <v>0.56000000000000227</v>
      </c>
      <c r="D16" s="32" t="s">
        <v>180</v>
      </c>
      <c r="E16" s="32"/>
      <c r="F16" s="33" t="s">
        <v>7</v>
      </c>
      <c r="G16" s="32" t="s">
        <v>183</v>
      </c>
      <c r="H16" s="32" t="s">
        <v>7</v>
      </c>
      <c r="I16" s="32" t="s">
        <v>246</v>
      </c>
      <c r="J16" s="32" t="s">
        <v>176</v>
      </c>
      <c r="K16" s="32" t="s">
        <v>218</v>
      </c>
      <c r="L16" s="33" t="s">
        <v>243</v>
      </c>
      <c r="M16" s="32"/>
      <c r="N16" s="32"/>
      <c r="O16" s="32"/>
      <c r="P16" s="32"/>
      <c r="Q16" s="32"/>
      <c r="R16" s="34" t="s">
        <v>247</v>
      </c>
    </row>
    <row r="17" spans="1:18" ht="12" customHeight="1" x14ac:dyDescent="0.2">
      <c r="A17" s="31">
        <f t="shared" si="1"/>
        <v>58.45</v>
      </c>
      <c r="B17" s="31">
        <v>66.08</v>
      </c>
      <c r="C17" s="31">
        <f t="shared" si="0"/>
        <v>7.6299999999999955</v>
      </c>
      <c r="D17" s="32" t="s">
        <v>180</v>
      </c>
      <c r="E17" s="32"/>
      <c r="F17" s="33" t="s">
        <v>8</v>
      </c>
      <c r="G17" s="32" t="s">
        <v>183</v>
      </c>
      <c r="H17" s="32" t="s">
        <v>189</v>
      </c>
      <c r="I17" s="32" t="s">
        <v>246</v>
      </c>
      <c r="J17" s="32" t="s">
        <v>176</v>
      </c>
      <c r="K17" s="32" t="s">
        <v>214</v>
      </c>
      <c r="L17" s="33" t="s">
        <v>174</v>
      </c>
      <c r="M17" s="32"/>
      <c r="N17" s="32"/>
      <c r="O17" s="32"/>
      <c r="P17" s="32"/>
      <c r="Q17" s="32"/>
      <c r="R17" s="34" t="s">
        <v>245</v>
      </c>
    </row>
    <row r="18" spans="1:18" ht="12" customHeight="1" x14ac:dyDescent="0.2">
      <c r="A18" s="31">
        <f t="shared" si="1"/>
        <v>66.08</v>
      </c>
      <c r="B18" s="31">
        <v>67.06</v>
      </c>
      <c r="C18" s="31">
        <f t="shared" si="0"/>
        <v>0.98000000000000398</v>
      </c>
      <c r="D18" s="32" t="s">
        <v>180</v>
      </c>
      <c r="E18" s="32"/>
      <c r="F18" s="33" t="s">
        <v>6</v>
      </c>
      <c r="G18" s="32" t="s">
        <v>183</v>
      </c>
      <c r="H18" s="32" t="s">
        <v>7</v>
      </c>
      <c r="I18" s="32" t="s">
        <v>241</v>
      </c>
      <c r="J18" s="32" t="s">
        <v>244</v>
      </c>
      <c r="K18" s="32" t="s">
        <v>214</v>
      </c>
      <c r="L18" s="33" t="s">
        <v>243</v>
      </c>
      <c r="M18" s="32"/>
      <c r="N18" s="32"/>
      <c r="O18" s="32"/>
      <c r="P18" s="32"/>
      <c r="Q18" s="32"/>
      <c r="R18" s="34" t="s">
        <v>242</v>
      </c>
    </row>
    <row r="19" spans="1:18" ht="12" customHeight="1" x14ac:dyDescent="0.2">
      <c r="A19" s="31">
        <f t="shared" si="1"/>
        <v>67.06</v>
      </c>
      <c r="B19" s="31">
        <v>75.349999999999994</v>
      </c>
      <c r="C19" s="31">
        <f t="shared" si="0"/>
        <v>8.289999999999992</v>
      </c>
      <c r="D19" s="32" t="s">
        <v>180</v>
      </c>
      <c r="E19" s="32"/>
      <c r="F19" s="33" t="s">
        <v>8</v>
      </c>
      <c r="G19" s="32" t="s">
        <v>183</v>
      </c>
      <c r="H19" s="32" t="s">
        <v>189</v>
      </c>
      <c r="I19" s="32" t="s">
        <v>241</v>
      </c>
      <c r="J19" s="32" t="s">
        <v>240</v>
      </c>
      <c r="K19" s="32" t="s">
        <v>214</v>
      </c>
      <c r="L19" s="33" t="s">
        <v>174</v>
      </c>
      <c r="M19" s="32" t="s">
        <v>239</v>
      </c>
      <c r="N19" s="32" t="s">
        <v>238</v>
      </c>
      <c r="O19" s="32" t="s">
        <v>237</v>
      </c>
      <c r="P19" s="32" t="s">
        <v>176</v>
      </c>
      <c r="Q19" s="33" t="s">
        <v>236</v>
      </c>
      <c r="R19" s="34" t="s">
        <v>235</v>
      </c>
    </row>
    <row r="20" spans="1:18" ht="12" customHeight="1" x14ac:dyDescent="0.2">
      <c r="A20" s="31">
        <f t="shared" si="1"/>
        <v>75.349999999999994</v>
      </c>
      <c r="B20" s="31">
        <v>76.78</v>
      </c>
      <c r="C20" s="31">
        <f t="shared" si="0"/>
        <v>1.4300000000000068</v>
      </c>
      <c r="D20" s="32" t="s">
        <v>180</v>
      </c>
      <c r="E20" s="32"/>
      <c r="F20" s="33" t="s">
        <v>6</v>
      </c>
      <c r="G20" s="32" t="s">
        <v>183</v>
      </c>
      <c r="H20" s="32" t="s">
        <v>177</v>
      </c>
      <c r="I20" s="32"/>
      <c r="J20" s="32" t="s">
        <v>176</v>
      </c>
      <c r="K20" s="32" t="s">
        <v>233</v>
      </c>
      <c r="L20" s="33" t="s">
        <v>174</v>
      </c>
      <c r="M20" s="32"/>
      <c r="N20" s="32"/>
      <c r="O20" s="32"/>
      <c r="P20" s="32"/>
      <c r="Q20" s="32"/>
      <c r="R20" s="34" t="s">
        <v>6</v>
      </c>
    </row>
    <row r="21" spans="1:18" ht="12" customHeight="1" x14ac:dyDescent="0.2">
      <c r="A21" s="31">
        <f t="shared" si="1"/>
        <v>76.78</v>
      </c>
      <c r="B21" s="31">
        <v>80.22</v>
      </c>
      <c r="C21" s="31">
        <f t="shared" si="0"/>
        <v>3.4399999999999977</v>
      </c>
      <c r="D21" s="32" t="s">
        <v>180</v>
      </c>
      <c r="E21" s="32"/>
      <c r="F21" s="33" t="s">
        <v>5</v>
      </c>
      <c r="G21" s="32" t="s">
        <v>183</v>
      </c>
      <c r="H21" s="32" t="s">
        <v>177</v>
      </c>
      <c r="I21" s="32"/>
      <c r="J21" s="32" t="s">
        <v>176</v>
      </c>
      <c r="K21" s="32" t="s">
        <v>175</v>
      </c>
      <c r="L21" s="33" t="s">
        <v>174</v>
      </c>
      <c r="M21" s="32"/>
      <c r="N21" s="32"/>
      <c r="O21" s="32"/>
      <c r="P21" s="32"/>
      <c r="Q21" s="32"/>
      <c r="R21" s="34" t="s">
        <v>5</v>
      </c>
    </row>
    <row r="22" spans="1:18" ht="12" customHeight="1" x14ac:dyDescent="0.2">
      <c r="A22" s="31">
        <f t="shared" si="1"/>
        <v>80.22</v>
      </c>
      <c r="B22" s="31">
        <v>81.209999999999994</v>
      </c>
      <c r="C22" s="31">
        <f t="shared" si="0"/>
        <v>0.98999999999999488</v>
      </c>
      <c r="D22" s="32" t="s">
        <v>180</v>
      </c>
      <c r="E22" s="32"/>
      <c r="F22" s="33" t="s">
        <v>6</v>
      </c>
      <c r="G22" s="32" t="s">
        <v>183</v>
      </c>
      <c r="H22" s="32" t="s">
        <v>234</v>
      </c>
      <c r="I22" s="32"/>
      <c r="J22" s="32" t="s">
        <v>176</v>
      </c>
      <c r="K22" s="32" t="s">
        <v>233</v>
      </c>
      <c r="L22" s="33" t="s">
        <v>174</v>
      </c>
      <c r="M22" s="32"/>
      <c r="N22" s="32"/>
      <c r="O22" s="32"/>
      <c r="P22" s="32"/>
      <c r="Q22" s="32"/>
      <c r="R22" s="34" t="s">
        <v>232</v>
      </c>
    </row>
    <row r="23" spans="1:18" ht="12" customHeight="1" x14ac:dyDescent="0.2">
      <c r="A23" s="31">
        <f t="shared" si="1"/>
        <v>81.209999999999994</v>
      </c>
      <c r="B23" s="31">
        <v>82.54</v>
      </c>
      <c r="C23" s="31">
        <f t="shared" si="0"/>
        <v>1.3300000000000125</v>
      </c>
      <c r="D23" s="32" t="s">
        <v>180</v>
      </c>
      <c r="E23" s="32"/>
      <c r="F23" s="33" t="s">
        <v>5</v>
      </c>
      <c r="G23" s="32" t="s">
        <v>183</v>
      </c>
      <c r="H23" s="32" t="s">
        <v>189</v>
      </c>
      <c r="I23" s="32"/>
      <c r="J23" s="32" t="s">
        <v>176</v>
      </c>
      <c r="K23" s="32" t="s">
        <v>175</v>
      </c>
      <c r="L23" s="33" t="s">
        <v>174</v>
      </c>
      <c r="M23" s="32"/>
      <c r="N23" s="32"/>
      <c r="O23" s="32"/>
      <c r="P23" s="32"/>
      <c r="Q23" s="32"/>
      <c r="R23" s="34" t="s">
        <v>5</v>
      </c>
    </row>
    <row r="24" spans="1:18" ht="12" customHeight="1" x14ac:dyDescent="0.2">
      <c r="A24" s="31">
        <f t="shared" si="1"/>
        <v>82.54</v>
      </c>
      <c r="B24" s="31">
        <v>83.37</v>
      </c>
      <c r="C24" s="31">
        <f t="shared" si="0"/>
        <v>0.82999999999999829</v>
      </c>
      <c r="D24" s="32" t="s">
        <v>180</v>
      </c>
      <c r="E24" s="32"/>
      <c r="F24" s="33" t="s">
        <v>9</v>
      </c>
      <c r="G24" s="32" t="s">
        <v>183</v>
      </c>
      <c r="H24" s="32" t="s">
        <v>186</v>
      </c>
      <c r="I24" s="32"/>
      <c r="J24" s="32" t="s">
        <v>176</v>
      </c>
      <c r="K24" s="32" t="s">
        <v>203</v>
      </c>
      <c r="L24" s="33" t="s">
        <v>174</v>
      </c>
      <c r="M24" s="32"/>
      <c r="N24" s="32"/>
      <c r="O24" s="32"/>
      <c r="P24" s="32"/>
      <c r="Q24" s="32"/>
      <c r="R24" s="36" t="s">
        <v>9</v>
      </c>
    </row>
    <row r="25" spans="1:18" ht="12" customHeight="1" x14ac:dyDescent="0.2">
      <c r="A25" s="31">
        <f t="shared" si="1"/>
        <v>83.37</v>
      </c>
      <c r="B25" s="31">
        <v>84.59</v>
      </c>
      <c r="C25" s="31">
        <f t="shared" si="0"/>
        <v>1.2199999999999989</v>
      </c>
      <c r="D25" s="32" t="s">
        <v>180</v>
      </c>
      <c r="E25" s="32"/>
      <c r="F25" s="33" t="s">
        <v>9</v>
      </c>
      <c r="G25" s="32" t="s">
        <v>183</v>
      </c>
      <c r="H25" s="32" t="s">
        <v>186</v>
      </c>
      <c r="I25" s="32" t="s">
        <v>231</v>
      </c>
      <c r="J25" s="32" t="s">
        <v>176</v>
      </c>
      <c r="K25" s="32" t="s">
        <v>230</v>
      </c>
      <c r="L25" s="33" t="s">
        <v>174</v>
      </c>
      <c r="M25" s="32"/>
      <c r="N25" s="32"/>
      <c r="O25" s="32"/>
      <c r="P25" s="32"/>
      <c r="Q25" s="32"/>
      <c r="R25" s="34" t="s">
        <v>229</v>
      </c>
    </row>
    <row r="26" spans="1:18" ht="12" customHeight="1" x14ac:dyDescent="0.2">
      <c r="A26" s="31">
        <f t="shared" si="1"/>
        <v>84.59</v>
      </c>
      <c r="B26" s="31">
        <v>85.37</v>
      </c>
      <c r="C26" s="31">
        <f t="shared" si="0"/>
        <v>0.78000000000000114</v>
      </c>
      <c r="D26" s="32" t="s">
        <v>180</v>
      </c>
      <c r="E26" s="32"/>
      <c r="F26" s="33" t="s">
        <v>10</v>
      </c>
      <c r="G26" s="32" t="s">
        <v>183</v>
      </c>
      <c r="H26" s="32" t="s">
        <v>177</v>
      </c>
      <c r="I26" s="32"/>
      <c r="J26" s="32" t="s">
        <v>176</v>
      </c>
      <c r="K26" s="32" t="s">
        <v>175</v>
      </c>
      <c r="L26" s="33" t="s">
        <v>174</v>
      </c>
      <c r="M26" s="32"/>
      <c r="N26" s="32"/>
      <c r="O26" s="32"/>
      <c r="P26" s="32"/>
      <c r="Q26" s="32"/>
      <c r="R26" s="34" t="s">
        <v>10</v>
      </c>
    </row>
    <row r="27" spans="1:18" ht="12" customHeight="1" x14ac:dyDescent="0.2">
      <c r="A27" s="31">
        <f t="shared" si="1"/>
        <v>85.37</v>
      </c>
      <c r="B27" s="31">
        <v>86.27</v>
      </c>
      <c r="C27" s="31">
        <f t="shared" si="0"/>
        <v>0.89999999999999147</v>
      </c>
      <c r="D27" s="32" t="s">
        <v>180</v>
      </c>
      <c r="E27" s="32"/>
      <c r="F27" s="33" t="s">
        <v>6</v>
      </c>
      <c r="G27" s="32" t="s">
        <v>183</v>
      </c>
      <c r="H27" s="32" t="s">
        <v>189</v>
      </c>
      <c r="I27" s="32"/>
      <c r="J27" s="32" t="s">
        <v>176</v>
      </c>
      <c r="K27" s="32" t="s">
        <v>214</v>
      </c>
      <c r="L27" s="33" t="s">
        <v>174</v>
      </c>
      <c r="M27" s="32"/>
      <c r="N27" s="32"/>
      <c r="O27" s="32"/>
      <c r="P27" s="32"/>
      <c r="Q27" s="32"/>
      <c r="R27" s="34" t="s">
        <v>6</v>
      </c>
    </row>
    <row r="28" spans="1:18" ht="12" customHeight="1" x14ac:dyDescent="0.2">
      <c r="A28" s="31">
        <f t="shared" si="1"/>
        <v>86.27</v>
      </c>
      <c r="B28" s="31">
        <v>87.22</v>
      </c>
      <c r="C28" s="31">
        <f t="shared" si="0"/>
        <v>0.95000000000000284</v>
      </c>
      <c r="D28" s="32" t="s">
        <v>180</v>
      </c>
      <c r="E28" s="32"/>
      <c r="F28" s="33" t="s">
        <v>11</v>
      </c>
      <c r="G28" s="32" t="s">
        <v>183</v>
      </c>
      <c r="H28" s="32" t="s">
        <v>196</v>
      </c>
      <c r="I28" s="32"/>
      <c r="J28" s="32" t="s">
        <v>176</v>
      </c>
      <c r="K28" s="32" t="s">
        <v>228</v>
      </c>
      <c r="L28" s="33" t="s">
        <v>174</v>
      </c>
      <c r="M28" s="32"/>
      <c r="N28" s="32"/>
      <c r="O28" s="32"/>
      <c r="P28" s="32"/>
      <c r="Q28" s="32"/>
      <c r="R28" s="34" t="s">
        <v>207</v>
      </c>
    </row>
    <row r="29" spans="1:18" ht="12" customHeight="1" x14ac:dyDescent="0.2">
      <c r="A29" s="31">
        <f t="shared" si="1"/>
        <v>87.22</v>
      </c>
      <c r="B29" s="31">
        <v>88.2</v>
      </c>
      <c r="C29" s="31">
        <f t="shared" si="0"/>
        <v>0.98000000000000398</v>
      </c>
      <c r="D29" s="32" t="s">
        <v>180</v>
      </c>
      <c r="E29" s="32"/>
      <c r="F29" s="33" t="s">
        <v>12</v>
      </c>
      <c r="G29" s="32" t="s">
        <v>183</v>
      </c>
      <c r="H29" s="32" t="s">
        <v>196</v>
      </c>
      <c r="I29" s="32"/>
      <c r="J29" s="32" t="s">
        <v>176</v>
      </c>
      <c r="K29" s="32" t="s">
        <v>227</v>
      </c>
      <c r="L29" s="33" t="s">
        <v>205</v>
      </c>
      <c r="M29" s="32"/>
      <c r="N29" s="32"/>
      <c r="O29" s="32"/>
      <c r="P29" s="32"/>
      <c r="Q29" s="32"/>
      <c r="R29" s="34" t="s">
        <v>226</v>
      </c>
    </row>
    <row r="30" spans="1:18" ht="12" customHeight="1" x14ac:dyDescent="0.2">
      <c r="A30" s="31">
        <f t="shared" si="1"/>
        <v>88.2</v>
      </c>
      <c r="B30" s="31">
        <v>90.57</v>
      </c>
      <c r="C30" s="31">
        <f t="shared" si="0"/>
        <v>2.3699999999999903</v>
      </c>
      <c r="D30" s="32" t="s">
        <v>180</v>
      </c>
      <c r="E30" s="32"/>
      <c r="F30" s="33" t="s">
        <v>13</v>
      </c>
      <c r="G30" s="32" t="s">
        <v>183</v>
      </c>
      <c r="H30" s="32" t="s">
        <v>177</v>
      </c>
      <c r="I30" s="32"/>
      <c r="J30" s="32" t="s">
        <v>176</v>
      </c>
      <c r="K30" s="32" t="s">
        <v>214</v>
      </c>
      <c r="L30" s="33" t="s">
        <v>174</v>
      </c>
      <c r="M30" s="32"/>
      <c r="N30" s="32"/>
      <c r="O30" s="35"/>
      <c r="P30" s="32"/>
      <c r="Q30" s="32"/>
      <c r="R30" s="34" t="s">
        <v>13</v>
      </c>
    </row>
    <row r="31" spans="1:18" ht="12" customHeight="1" x14ac:dyDescent="0.2">
      <c r="A31" s="31">
        <f t="shared" si="1"/>
        <v>90.57</v>
      </c>
      <c r="B31" s="31">
        <v>90.71</v>
      </c>
      <c r="C31" s="31">
        <f t="shared" si="0"/>
        <v>0.14000000000000057</v>
      </c>
      <c r="D31" s="32" t="s">
        <v>180</v>
      </c>
      <c r="E31" s="37"/>
      <c r="F31" s="38" t="s">
        <v>14</v>
      </c>
      <c r="G31" s="32" t="s">
        <v>193</v>
      </c>
      <c r="H31" s="32" t="s">
        <v>196</v>
      </c>
      <c r="I31" s="32"/>
      <c r="J31" s="32" t="s">
        <v>176</v>
      </c>
      <c r="K31" s="32" t="s">
        <v>188</v>
      </c>
      <c r="L31" s="33" t="s">
        <v>174</v>
      </c>
      <c r="M31" s="32"/>
      <c r="N31" s="32"/>
      <c r="O31" s="35"/>
      <c r="P31" s="32"/>
      <c r="Q31" s="32"/>
      <c r="R31" s="34" t="s">
        <v>225</v>
      </c>
    </row>
    <row r="32" spans="1:18" ht="12" customHeight="1" x14ac:dyDescent="0.2">
      <c r="A32" s="31">
        <f t="shared" si="1"/>
        <v>90.71</v>
      </c>
      <c r="B32" s="31">
        <v>90.85</v>
      </c>
      <c r="C32" s="31">
        <f t="shared" si="0"/>
        <v>0.14000000000000057</v>
      </c>
      <c r="D32" s="32" t="s">
        <v>180</v>
      </c>
      <c r="E32" s="37"/>
      <c r="F32" s="38" t="s">
        <v>14</v>
      </c>
      <c r="G32" s="32" t="s">
        <v>193</v>
      </c>
      <c r="H32" s="32" t="s">
        <v>196</v>
      </c>
      <c r="I32" s="32"/>
      <c r="J32" s="32" t="s">
        <v>176</v>
      </c>
      <c r="K32" s="32" t="s">
        <v>188</v>
      </c>
      <c r="L32" s="33" t="s">
        <v>174</v>
      </c>
      <c r="M32" s="32"/>
      <c r="N32" s="32"/>
      <c r="O32" s="32"/>
      <c r="P32" s="32"/>
      <c r="Q32" s="32"/>
      <c r="R32" s="34" t="s">
        <v>224</v>
      </c>
    </row>
    <row r="33" spans="1:18" ht="12" customHeight="1" x14ac:dyDescent="0.2">
      <c r="A33" s="31">
        <f t="shared" si="1"/>
        <v>90.85</v>
      </c>
      <c r="B33" s="31">
        <v>119.06</v>
      </c>
      <c r="C33" s="31">
        <f t="shared" si="0"/>
        <v>28.210000000000008</v>
      </c>
      <c r="D33" s="32" t="s">
        <v>180</v>
      </c>
      <c r="E33" s="32"/>
      <c r="F33" s="33" t="s">
        <v>6</v>
      </c>
      <c r="G33" s="32" t="s">
        <v>183</v>
      </c>
      <c r="H33" s="32" t="s">
        <v>177</v>
      </c>
      <c r="I33" s="32"/>
      <c r="J33" s="32" t="s">
        <v>176</v>
      </c>
      <c r="K33" s="32" t="s">
        <v>201</v>
      </c>
      <c r="L33" s="33" t="s">
        <v>174</v>
      </c>
      <c r="M33" s="32"/>
      <c r="N33" s="32"/>
      <c r="O33" s="32"/>
      <c r="P33" s="32"/>
      <c r="Q33" s="32"/>
      <c r="R33" s="34" t="s">
        <v>6</v>
      </c>
    </row>
    <row r="34" spans="1:18" ht="12" customHeight="1" x14ac:dyDescent="0.2">
      <c r="A34" s="31">
        <f t="shared" si="1"/>
        <v>119.06</v>
      </c>
      <c r="B34" s="31">
        <v>119.61</v>
      </c>
      <c r="C34" s="31">
        <f t="shared" si="0"/>
        <v>0.54999999999999716</v>
      </c>
      <c r="D34" s="32" t="s">
        <v>180</v>
      </c>
      <c r="E34" s="32"/>
      <c r="F34" s="33" t="s">
        <v>15</v>
      </c>
      <c r="G34" s="32" t="s">
        <v>183</v>
      </c>
      <c r="H34" s="32" t="s">
        <v>196</v>
      </c>
      <c r="I34" s="32"/>
      <c r="J34" s="32" t="s">
        <v>176</v>
      </c>
      <c r="K34" s="32" t="s">
        <v>201</v>
      </c>
      <c r="L34" s="33" t="s">
        <v>174</v>
      </c>
      <c r="M34" s="32"/>
      <c r="N34" s="32"/>
      <c r="O34" s="32"/>
      <c r="P34" s="32"/>
      <c r="Q34" s="32"/>
      <c r="R34" s="34" t="s">
        <v>15</v>
      </c>
    </row>
    <row r="35" spans="1:18" ht="12" customHeight="1" x14ac:dyDescent="0.2">
      <c r="A35" s="31">
        <f t="shared" si="1"/>
        <v>119.61</v>
      </c>
      <c r="B35" s="31">
        <v>119.79</v>
      </c>
      <c r="C35" s="31">
        <f t="shared" si="0"/>
        <v>0.18000000000000682</v>
      </c>
      <c r="D35" s="32" t="s">
        <v>180</v>
      </c>
      <c r="E35" s="30"/>
      <c r="F35" s="33" t="s">
        <v>9</v>
      </c>
      <c r="G35" s="32" t="s">
        <v>183</v>
      </c>
      <c r="H35" s="32" t="s">
        <v>186</v>
      </c>
      <c r="I35" s="30"/>
      <c r="J35" s="32" t="s">
        <v>176</v>
      </c>
      <c r="K35" s="32" t="s">
        <v>223</v>
      </c>
      <c r="L35" s="33" t="s">
        <v>205</v>
      </c>
      <c r="M35" s="32"/>
      <c r="N35" s="32"/>
      <c r="O35" s="32"/>
      <c r="P35" s="32"/>
      <c r="Q35" s="32"/>
      <c r="R35" s="34" t="s">
        <v>9</v>
      </c>
    </row>
    <row r="36" spans="1:18" ht="12" customHeight="1" x14ac:dyDescent="0.2">
      <c r="A36" s="31">
        <f>'[1]Page 1'!C71</f>
        <v>0</v>
      </c>
      <c r="B36" s="31">
        <v>120.13</v>
      </c>
      <c r="C36" s="31">
        <f t="shared" ref="C36:C67" si="2">B36-A36</f>
        <v>120.13</v>
      </c>
      <c r="D36" s="32" t="s">
        <v>180</v>
      </c>
      <c r="E36" s="30"/>
      <c r="F36" s="33" t="s">
        <v>12</v>
      </c>
      <c r="G36" s="32" t="s">
        <v>183</v>
      </c>
      <c r="H36" s="32" t="s">
        <v>196</v>
      </c>
      <c r="I36" s="32"/>
      <c r="J36" s="32" t="s">
        <v>176</v>
      </c>
      <c r="K36" s="32" t="s">
        <v>188</v>
      </c>
      <c r="L36" s="33" t="s">
        <v>174</v>
      </c>
      <c r="M36" s="32"/>
      <c r="N36" s="32"/>
      <c r="O36" s="32"/>
      <c r="P36" s="32"/>
      <c r="Q36" s="32"/>
      <c r="R36" s="34" t="s">
        <v>222</v>
      </c>
    </row>
    <row r="37" spans="1:18" ht="12" customHeight="1" x14ac:dyDescent="0.2">
      <c r="A37" s="31">
        <f>'[1]Page 2'!C35</f>
        <v>231.33</v>
      </c>
      <c r="B37" s="31">
        <v>121.19</v>
      </c>
      <c r="C37" s="31">
        <f t="shared" si="2"/>
        <v>-110.14000000000001</v>
      </c>
      <c r="D37" s="32" t="s">
        <v>180</v>
      </c>
      <c r="E37" s="30"/>
      <c r="F37" s="33" t="s">
        <v>9</v>
      </c>
      <c r="G37" s="32" t="s">
        <v>183</v>
      </c>
      <c r="H37" s="32" t="s">
        <v>186</v>
      </c>
      <c r="I37" s="32"/>
      <c r="J37" s="32" t="s">
        <v>176</v>
      </c>
      <c r="K37" s="32" t="s">
        <v>218</v>
      </c>
      <c r="L37" s="33" t="s">
        <v>174</v>
      </c>
      <c r="M37" s="32"/>
      <c r="N37" s="32"/>
      <c r="O37" s="32"/>
      <c r="P37" s="32"/>
      <c r="Q37" s="32"/>
      <c r="R37" s="34" t="s">
        <v>221</v>
      </c>
    </row>
    <row r="38" spans="1:18" ht="12" customHeight="1" x14ac:dyDescent="0.2">
      <c r="A38" s="31">
        <f t="shared" ref="A38:A72" si="3">B37</f>
        <v>121.19</v>
      </c>
      <c r="B38" s="31">
        <v>130.35</v>
      </c>
      <c r="C38" s="31">
        <f t="shared" si="2"/>
        <v>9.1599999999999966</v>
      </c>
      <c r="D38" s="32" t="s">
        <v>180</v>
      </c>
      <c r="E38" s="30"/>
      <c r="F38" s="39" t="s">
        <v>16</v>
      </c>
      <c r="G38" s="32" t="s">
        <v>183</v>
      </c>
      <c r="H38" s="32" t="s">
        <v>189</v>
      </c>
      <c r="I38" s="32"/>
      <c r="J38" s="32" t="s">
        <v>176</v>
      </c>
      <c r="K38" s="32" t="s">
        <v>218</v>
      </c>
      <c r="L38" s="33" t="s">
        <v>174</v>
      </c>
      <c r="M38" s="32"/>
      <c r="N38" s="32"/>
      <c r="O38" s="32"/>
      <c r="P38" s="32"/>
      <c r="Q38" s="32"/>
      <c r="R38" s="34" t="s">
        <v>194</v>
      </c>
    </row>
    <row r="39" spans="1:18" ht="12" customHeight="1" x14ac:dyDescent="0.2">
      <c r="A39" s="31">
        <f t="shared" si="3"/>
        <v>130.35</v>
      </c>
      <c r="B39" s="31">
        <v>131.06</v>
      </c>
      <c r="C39" s="31">
        <f t="shared" si="2"/>
        <v>0.71000000000000796</v>
      </c>
      <c r="D39" s="32" t="s">
        <v>180</v>
      </c>
      <c r="E39" s="30"/>
      <c r="F39" s="39" t="s">
        <v>9</v>
      </c>
      <c r="G39" s="32" t="s">
        <v>183</v>
      </c>
      <c r="H39" s="32" t="s">
        <v>186</v>
      </c>
      <c r="I39" s="32"/>
      <c r="J39" s="32" t="s">
        <v>176</v>
      </c>
      <c r="K39" s="32" t="s">
        <v>218</v>
      </c>
      <c r="L39" s="33" t="s">
        <v>174</v>
      </c>
      <c r="M39" s="32"/>
      <c r="N39" s="32"/>
      <c r="O39" s="32"/>
      <c r="P39" s="32"/>
      <c r="Q39" s="32"/>
      <c r="R39" s="34" t="s">
        <v>220</v>
      </c>
    </row>
    <row r="40" spans="1:18" ht="12" customHeight="1" x14ac:dyDescent="0.2">
      <c r="A40" s="31">
        <f t="shared" si="3"/>
        <v>131.06</v>
      </c>
      <c r="B40" s="31">
        <v>141.97999999999999</v>
      </c>
      <c r="C40" s="31">
        <f t="shared" si="2"/>
        <v>10.919999999999987</v>
      </c>
      <c r="D40" s="32" t="s">
        <v>180</v>
      </c>
      <c r="E40" s="30"/>
      <c r="F40" s="39" t="s">
        <v>16</v>
      </c>
      <c r="G40" s="32" t="s">
        <v>183</v>
      </c>
      <c r="H40" s="32" t="s">
        <v>177</v>
      </c>
      <c r="I40" s="32"/>
      <c r="J40" s="32" t="s">
        <v>176</v>
      </c>
      <c r="K40" s="32" t="s">
        <v>218</v>
      </c>
      <c r="L40" s="33" t="s">
        <v>174</v>
      </c>
      <c r="M40" s="32"/>
      <c r="N40" s="32"/>
      <c r="O40" s="32"/>
      <c r="P40" s="32"/>
      <c r="Q40" s="32"/>
      <c r="R40" s="34" t="s">
        <v>219</v>
      </c>
    </row>
    <row r="41" spans="1:18" ht="12" customHeight="1" x14ac:dyDescent="0.2">
      <c r="A41" s="31">
        <f t="shared" si="3"/>
        <v>141.97999999999999</v>
      </c>
      <c r="B41" s="31">
        <v>142.82</v>
      </c>
      <c r="C41" s="31">
        <f t="shared" si="2"/>
        <v>0.84000000000000341</v>
      </c>
      <c r="D41" s="32" t="s">
        <v>180</v>
      </c>
      <c r="E41" s="30"/>
      <c r="F41" s="33" t="s">
        <v>15</v>
      </c>
      <c r="G41" s="32" t="s">
        <v>183</v>
      </c>
      <c r="H41" s="32" t="s">
        <v>177</v>
      </c>
      <c r="I41" s="32"/>
      <c r="J41" s="32" t="s">
        <v>176</v>
      </c>
      <c r="K41" s="32" t="s">
        <v>218</v>
      </c>
      <c r="L41" s="33" t="s">
        <v>174</v>
      </c>
      <c r="M41" s="32"/>
      <c r="N41" s="32"/>
      <c r="O41" s="32"/>
      <c r="P41" s="32"/>
      <c r="Q41" s="32"/>
      <c r="R41" s="34" t="s">
        <v>217</v>
      </c>
    </row>
    <row r="42" spans="1:18" ht="12" customHeight="1" x14ac:dyDescent="0.2">
      <c r="A42" s="31">
        <f t="shared" si="3"/>
        <v>142.82</v>
      </c>
      <c r="B42" s="31">
        <v>143.24</v>
      </c>
      <c r="C42" s="31">
        <f t="shared" si="2"/>
        <v>0.42000000000001592</v>
      </c>
      <c r="D42" s="32" t="s">
        <v>180</v>
      </c>
      <c r="E42" s="30"/>
      <c r="F42" s="33" t="s">
        <v>9</v>
      </c>
      <c r="G42" s="32" t="s">
        <v>183</v>
      </c>
      <c r="H42" s="32" t="s">
        <v>186</v>
      </c>
      <c r="I42" s="32"/>
      <c r="J42" s="32" t="s">
        <v>176</v>
      </c>
      <c r="K42" s="32" t="s">
        <v>203</v>
      </c>
      <c r="L42" s="33" t="s">
        <v>174</v>
      </c>
      <c r="M42" s="32"/>
      <c r="N42" s="32"/>
      <c r="O42" s="32"/>
      <c r="P42" s="32"/>
      <c r="Q42" s="32"/>
      <c r="R42" s="34" t="s">
        <v>9</v>
      </c>
    </row>
    <row r="43" spans="1:18" ht="12" customHeight="1" x14ac:dyDescent="0.2">
      <c r="A43" s="31">
        <f t="shared" si="3"/>
        <v>143.24</v>
      </c>
      <c r="B43" s="31">
        <v>147.27000000000001</v>
      </c>
      <c r="C43" s="31">
        <f t="shared" si="2"/>
        <v>4.0300000000000011</v>
      </c>
      <c r="D43" s="32" t="s">
        <v>180</v>
      </c>
      <c r="E43" s="30"/>
      <c r="F43" s="33" t="s">
        <v>16</v>
      </c>
      <c r="G43" s="32" t="s">
        <v>183</v>
      </c>
      <c r="H43" s="32" t="s">
        <v>177</v>
      </c>
      <c r="I43" s="32"/>
      <c r="J43" s="32" t="s">
        <v>176</v>
      </c>
      <c r="K43" s="32" t="s">
        <v>188</v>
      </c>
      <c r="L43" s="33" t="s">
        <v>174</v>
      </c>
      <c r="M43" s="32"/>
      <c r="N43" s="32"/>
      <c r="O43" s="32"/>
      <c r="P43" s="32"/>
      <c r="Q43" s="32"/>
      <c r="R43" s="34" t="s">
        <v>187</v>
      </c>
    </row>
    <row r="44" spans="1:18" ht="12" customHeight="1" x14ac:dyDescent="0.2">
      <c r="A44" s="31">
        <f t="shared" si="3"/>
        <v>147.27000000000001</v>
      </c>
      <c r="B44" s="31">
        <v>154.33000000000001</v>
      </c>
      <c r="C44" s="31">
        <f t="shared" si="2"/>
        <v>7.0600000000000023</v>
      </c>
      <c r="D44" s="32" t="s">
        <v>180</v>
      </c>
      <c r="E44" s="30"/>
      <c r="F44" s="33" t="s">
        <v>16</v>
      </c>
      <c r="G44" s="32" t="s">
        <v>183</v>
      </c>
      <c r="H44" s="32" t="s">
        <v>177</v>
      </c>
      <c r="I44" s="32"/>
      <c r="J44" s="32" t="s">
        <v>176</v>
      </c>
      <c r="K44" s="32" t="s">
        <v>188</v>
      </c>
      <c r="L44" s="33" t="s">
        <v>174</v>
      </c>
      <c r="M44" s="32"/>
      <c r="N44" s="32"/>
      <c r="O44" s="32"/>
      <c r="P44" s="32"/>
      <c r="Q44" s="32"/>
      <c r="R44" s="34" t="s">
        <v>16</v>
      </c>
    </row>
    <row r="45" spans="1:18" ht="12" customHeight="1" x14ac:dyDescent="0.2">
      <c r="A45" s="31">
        <f t="shared" si="3"/>
        <v>154.33000000000001</v>
      </c>
      <c r="B45" s="31">
        <v>158.07</v>
      </c>
      <c r="C45" s="31">
        <f t="shared" si="2"/>
        <v>3.7399999999999807</v>
      </c>
      <c r="D45" s="32" t="s">
        <v>180</v>
      </c>
      <c r="E45" s="30"/>
      <c r="F45" s="33" t="s">
        <v>16</v>
      </c>
      <c r="G45" s="32" t="s">
        <v>183</v>
      </c>
      <c r="H45" s="32" t="s">
        <v>177</v>
      </c>
      <c r="I45" s="32"/>
      <c r="J45" s="32" t="s">
        <v>176</v>
      </c>
      <c r="K45" s="32" t="s">
        <v>188</v>
      </c>
      <c r="L45" s="33" t="s">
        <v>174</v>
      </c>
      <c r="M45" s="32"/>
      <c r="N45" s="32"/>
      <c r="O45" s="32"/>
      <c r="P45" s="32"/>
      <c r="Q45" s="32"/>
      <c r="R45" s="34" t="s">
        <v>187</v>
      </c>
    </row>
    <row r="46" spans="1:18" ht="12" customHeight="1" x14ac:dyDescent="0.2">
      <c r="A46" s="31">
        <f t="shared" si="3"/>
        <v>158.07</v>
      </c>
      <c r="B46" s="31">
        <v>159.28</v>
      </c>
      <c r="C46" s="31">
        <f t="shared" si="2"/>
        <v>1.210000000000008</v>
      </c>
      <c r="D46" s="32" t="s">
        <v>180</v>
      </c>
      <c r="E46" s="30"/>
      <c r="F46" s="33" t="s">
        <v>6</v>
      </c>
      <c r="G46" s="32" t="s">
        <v>183</v>
      </c>
      <c r="H46" s="32" t="s">
        <v>177</v>
      </c>
      <c r="I46" s="32"/>
      <c r="J46" s="32" t="s">
        <v>176</v>
      </c>
      <c r="K46" s="32" t="s">
        <v>216</v>
      </c>
      <c r="L46" s="33" t="s">
        <v>174</v>
      </c>
      <c r="M46" s="32"/>
      <c r="N46" s="32"/>
      <c r="O46" s="32"/>
      <c r="P46" s="32"/>
      <c r="Q46" s="32"/>
      <c r="R46" s="34" t="s">
        <v>16</v>
      </c>
    </row>
    <row r="47" spans="1:18" ht="12" customHeight="1" x14ac:dyDescent="0.2">
      <c r="A47" s="31">
        <f t="shared" si="3"/>
        <v>159.28</v>
      </c>
      <c r="B47" s="31">
        <v>159.62</v>
      </c>
      <c r="C47" s="31">
        <f t="shared" si="2"/>
        <v>0.34000000000000341</v>
      </c>
      <c r="D47" s="32" t="s">
        <v>180</v>
      </c>
      <c r="E47" s="30"/>
      <c r="F47" s="33" t="s">
        <v>5</v>
      </c>
      <c r="G47" s="32" t="s">
        <v>183</v>
      </c>
      <c r="H47" s="32" t="s">
        <v>189</v>
      </c>
      <c r="I47" s="32"/>
      <c r="J47" s="32" t="s">
        <v>176</v>
      </c>
      <c r="K47" s="32" t="s">
        <v>203</v>
      </c>
      <c r="L47" s="33" t="s">
        <v>174</v>
      </c>
      <c r="M47" s="32"/>
      <c r="N47" s="32"/>
      <c r="O47" s="32"/>
      <c r="P47" s="32"/>
      <c r="Q47" s="32"/>
      <c r="R47" s="34" t="s">
        <v>215</v>
      </c>
    </row>
    <row r="48" spans="1:18" ht="12" customHeight="1" x14ac:dyDescent="0.2">
      <c r="A48" s="31">
        <f t="shared" si="3"/>
        <v>159.62</v>
      </c>
      <c r="B48" s="31">
        <v>160.16</v>
      </c>
      <c r="C48" s="31">
        <f t="shared" si="2"/>
        <v>0.53999999999999204</v>
      </c>
      <c r="D48" s="32" t="s">
        <v>180</v>
      </c>
      <c r="E48" s="30"/>
      <c r="F48" s="33" t="s">
        <v>6</v>
      </c>
      <c r="G48" s="32" t="s">
        <v>183</v>
      </c>
      <c r="H48" s="32" t="s">
        <v>177</v>
      </c>
      <c r="I48" s="32"/>
      <c r="J48" s="32" t="s">
        <v>176</v>
      </c>
      <c r="K48" s="32" t="s">
        <v>214</v>
      </c>
      <c r="L48" s="33" t="s">
        <v>174</v>
      </c>
      <c r="M48" s="32"/>
      <c r="N48" s="32"/>
      <c r="O48" s="32"/>
      <c r="P48" s="32"/>
      <c r="Q48" s="32"/>
      <c r="R48" s="34" t="s">
        <v>6</v>
      </c>
    </row>
    <row r="49" spans="1:18" ht="12" customHeight="1" x14ac:dyDescent="0.2">
      <c r="A49" s="31">
        <f t="shared" si="3"/>
        <v>160.16</v>
      </c>
      <c r="B49" s="31">
        <v>160.47999999999999</v>
      </c>
      <c r="C49" s="31">
        <f t="shared" si="2"/>
        <v>0.31999999999999318</v>
      </c>
      <c r="D49" s="32" t="s">
        <v>180</v>
      </c>
      <c r="E49" s="30"/>
      <c r="F49" s="33" t="s">
        <v>16</v>
      </c>
      <c r="G49" s="32" t="s">
        <v>183</v>
      </c>
      <c r="H49" s="32" t="s">
        <v>177</v>
      </c>
      <c r="I49" s="32"/>
      <c r="J49" s="32" t="s">
        <v>176</v>
      </c>
      <c r="K49" s="32" t="s">
        <v>175</v>
      </c>
      <c r="L49" s="33" t="s">
        <v>174</v>
      </c>
      <c r="M49" s="32"/>
      <c r="N49" s="32"/>
      <c r="O49" s="32"/>
      <c r="P49" s="32"/>
      <c r="Q49" s="32"/>
      <c r="R49" s="34" t="s">
        <v>16</v>
      </c>
    </row>
    <row r="50" spans="1:18" ht="12" customHeight="1" x14ac:dyDescent="0.2">
      <c r="A50" s="31">
        <f t="shared" si="3"/>
        <v>160.47999999999999</v>
      </c>
      <c r="B50" s="31">
        <v>162.32</v>
      </c>
      <c r="C50" s="31">
        <f t="shared" si="2"/>
        <v>1.8400000000000034</v>
      </c>
      <c r="D50" s="32" t="s">
        <v>180</v>
      </c>
      <c r="E50" s="30"/>
      <c r="F50" s="33" t="s">
        <v>6</v>
      </c>
      <c r="G50" s="32" t="s">
        <v>183</v>
      </c>
      <c r="H50" s="32" t="s">
        <v>177</v>
      </c>
      <c r="I50" s="32"/>
      <c r="J50" s="32" t="s">
        <v>176</v>
      </c>
      <c r="K50" s="32" t="s">
        <v>175</v>
      </c>
      <c r="L50" s="33" t="s">
        <v>174</v>
      </c>
      <c r="M50" s="32"/>
      <c r="N50" s="32"/>
      <c r="O50" s="32"/>
      <c r="P50" s="40"/>
      <c r="Q50" s="32"/>
      <c r="R50" s="34" t="s">
        <v>6</v>
      </c>
    </row>
    <row r="51" spans="1:18" ht="12" customHeight="1" x14ac:dyDescent="0.2">
      <c r="A51" s="31">
        <f t="shared" si="3"/>
        <v>162.32</v>
      </c>
      <c r="B51" s="31">
        <v>197.1</v>
      </c>
      <c r="C51" s="31">
        <f t="shared" si="2"/>
        <v>34.78</v>
      </c>
      <c r="D51" s="32" t="s">
        <v>180</v>
      </c>
      <c r="E51" s="30"/>
      <c r="F51" s="33" t="s">
        <v>16</v>
      </c>
      <c r="G51" s="32" t="s">
        <v>183</v>
      </c>
      <c r="H51" s="32" t="s">
        <v>177</v>
      </c>
      <c r="I51" s="32"/>
      <c r="J51" s="32" t="s">
        <v>176</v>
      </c>
      <c r="K51" s="32" t="s">
        <v>188</v>
      </c>
      <c r="L51" s="33" t="s">
        <v>174</v>
      </c>
      <c r="M51" s="32"/>
      <c r="N51" s="32"/>
      <c r="O51" s="32"/>
      <c r="P51" s="40"/>
      <c r="Q51" s="32"/>
      <c r="R51" s="34" t="s">
        <v>194</v>
      </c>
    </row>
    <row r="52" spans="1:18" ht="12" customHeight="1" x14ac:dyDescent="0.2">
      <c r="A52" s="31">
        <f t="shared" si="3"/>
        <v>197.1</v>
      </c>
      <c r="B52" s="31">
        <v>197.86</v>
      </c>
      <c r="C52" s="31">
        <f t="shared" si="2"/>
        <v>0.76000000000001933</v>
      </c>
      <c r="D52" s="32" t="s">
        <v>180</v>
      </c>
      <c r="E52" s="30"/>
      <c r="F52" s="33" t="s">
        <v>15</v>
      </c>
      <c r="G52" s="32" t="s">
        <v>183</v>
      </c>
      <c r="H52" s="32" t="s">
        <v>177</v>
      </c>
      <c r="I52" s="32"/>
      <c r="J52" s="32" t="s">
        <v>176</v>
      </c>
      <c r="K52" s="32" t="s">
        <v>188</v>
      </c>
      <c r="L52" s="33" t="s">
        <v>174</v>
      </c>
      <c r="M52" s="32"/>
      <c r="N52" s="32"/>
      <c r="O52" s="41"/>
      <c r="P52" s="40"/>
      <c r="Q52" s="32"/>
      <c r="R52" s="34" t="s">
        <v>213</v>
      </c>
    </row>
    <row r="53" spans="1:18" ht="12" customHeight="1" x14ac:dyDescent="0.2">
      <c r="A53" s="31">
        <f t="shared" si="3"/>
        <v>197.86</v>
      </c>
      <c r="B53" s="31">
        <v>203.88</v>
      </c>
      <c r="C53" s="31">
        <f t="shared" si="2"/>
        <v>6.0199999999999818</v>
      </c>
      <c r="D53" s="32" t="s">
        <v>180</v>
      </c>
      <c r="E53" s="30"/>
      <c r="F53" s="33" t="s">
        <v>16</v>
      </c>
      <c r="G53" s="32" t="s">
        <v>183</v>
      </c>
      <c r="H53" s="32" t="s">
        <v>177</v>
      </c>
      <c r="I53" s="32"/>
      <c r="J53" s="32" t="s">
        <v>176</v>
      </c>
      <c r="K53" s="32" t="s">
        <v>188</v>
      </c>
      <c r="L53" s="33" t="s">
        <v>174</v>
      </c>
      <c r="M53" s="32"/>
      <c r="N53" s="32"/>
      <c r="O53" s="32"/>
      <c r="P53" s="40"/>
      <c r="Q53" s="32"/>
      <c r="R53" s="34" t="s">
        <v>194</v>
      </c>
    </row>
    <row r="54" spans="1:18" ht="12" customHeight="1" x14ac:dyDescent="0.2">
      <c r="A54" s="31">
        <f t="shared" si="3"/>
        <v>203.88</v>
      </c>
      <c r="B54" s="31">
        <v>205.07</v>
      </c>
      <c r="C54" s="31">
        <f t="shared" si="2"/>
        <v>1.1899999999999977</v>
      </c>
      <c r="D54" s="32" t="s">
        <v>180</v>
      </c>
      <c r="E54" s="30"/>
      <c r="F54" s="33" t="s">
        <v>15</v>
      </c>
      <c r="G54" s="32" t="s">
        <v>183</v>
      </c>
      <c r="H54" s="32" t="s">
        <v>189</v>
      </c>
      <c r="I54" s="32"/>
      <c r="J54" s="32" t="s">
        <v>176</v>
      </c>
      <c r="K54" s="32" t="s">
        <v>188</v>
      </c>
      <c r="L54" s="33" t="s">
        <v>174</v>
      </c>
      <c r="M54" s="32"/>
      <c r="N54" s="32"/>
      <c r="O54" s="32"/>
      <c r="P54" s="40"/>
      <c r="Q54" s="32"/>
      <c r="R54" s="34" t="s">
        <v>212</v>
      </c>
    </row>
    <row r="55" spans="1:18" ht="12" customHeight="1" x14ac:dyDescent="0.2">
      <c r="A55" s="31">
        <f t="shared" si="3"/>
        <v>205.07</v>
      </c>
      <c r="B55" s="31">
        <v>205.51</v>
      </c>
      <c r="C55" s="31">
        <f t="shared" si="2"/>
        <v>0.43999999999999773</v>
      </c>
      <c r="D55" s="32" t="s">
        <v>180</v>
      </c>
      <c r="E55" s="30"/>
      <c r="F55" s="33" t="s">
        <v>12</v>
      </c>
      <c r="G55" s="32" t="s">
        <v>183</v>
      </c>
      <c r="H55" s="32" t="s">
        <v>196</v>
      </c>
      <c r="I55" s="32"/>
      <c r="J55" s="32" t="s">
        <v>176</v>
      </c>
      <c r="K55" s="32" t="s">
        <v>188</v>
      </c>
      <c r="L55" s="33" t="s">
        <v>174</v>
      </c>
      <c r="M55" s="32"/>
      <c r="N55" s="32"/>
      <c r="O55" s="32"/>
      <c r="P55" s="40"/>
      <c r="Q55" s="32"/>
      <c r="R55" s="34" t="s">
        <v>211</v>
      </c>
    </row>
    <row r="56" spans="1:18" ht="12" customHeight="1" x14ac:dyDescent="0.2">
      <c r="A56" s="31">
        <f t="shared" si="3"/>
        <v>205.51</v>
      </c>
      <c r="B56" s="31">
        <v>205.74</v>
      </c>
      <c r="C56" s="31">
        <f t="shared" si="2"/>
        <v>0.23000000000001819</v>
      </c>
      <c r="D56" s="32" t="s">
        <v>180</v>
      </c>
      <c r="E56" s="30"/>
      <c r="F56" s="33" t="s">
        <v>9</v>
      </c>
      <c r="G56" s="32" t="s">
        <v>183</v>
      </c>
      <c r="H56" s="32" t="s">
        <v>186</v>
      </c>
      <c r="I56" s="32" t="s">
        <v>185</v>
      </c>
      <c r="J56" s="32" t="s">
        <v>176</v>
      </c>
      <c r="K56" s="32" t="s">
        <v>210</v>
      </c>
      <c r="L56" s="33" t="s">
        <v>174</v>
      </c>
      <c r="M56" s="32"/>
      <c r="N56" s="32"/>
      <c r="O56" s="41"/>
      <c r="P56" s="40"/>
      <c r="Q56" s="32"/>
      <c r="R56" s="34" t="s">
        <v>209</v>
      </c>
    </row>
    <row r="57" spans="1:18" ht="12" customHeight="1" x14ac:dyDescent="0.2">
      <c r="A57" s="31">
        <f t="shared" si="3"/>
        <v>205.74</v>
      </c>
      <c r="B57" s="31">
        <v>214.52</v>
      </c>
      <c r="C57" s="31">
        <f t="shared" si="2"/>
        <v>8.7800000000000011</v>
      </c>
      <c r="D57" s="32" t="s">
        <v>180</v>
      </c>
      <c r="E57" s="30"/>
      <c r="F57" s="33" t="s">
        <v>16</v>
      </c>
      <c r="G57" s="32" t="s">
        <v>183</v>
      </c>
      <c r="H57" s="32" t="s">
        <v>177</v>
      </c>
      <c r="I57" s="32"/>
      <c r="J57" s="32" t="s">
        <v>176</v>
      </c>
      <c r="K57" s="32" t="s">
        <v>188</v>
      </c>
      <c r="L57" s="33" t="s">
        <v>174</v>
      </c>
      <c r="M57" s="32"/>
      <c r="N57" s="32"/>
      <c r="O57" s="32"/>
      <c r="P57" s="40"/>
      <c r="Q57" s="32"/>
      <c r="R57" s="34" t="s">
        <v>194</v>
      </c>
    </row>
    <row r="58" spans="1:18" ht="12" customHeight="1" x14ac:dyDescent="0.2">
      <c r="A58" s="31">
        <f t="shared" si="3"/>
        <v>214.52</v>
      </c>
      <c r="B58" s="31">
        <v>217.99</v>
      </c>
      <c r="C58" s="31">
        <f t="shared" si="2"/>
        <v>3.4699999999999989</v>
      </c>
      <c r="D58" s="32" t="s">
        <v>180</v>
      </c>
      <c r="E58" s="30"/>
      <c r="F58" s="33" t="s">
        <v>16</v>
      </c>
      <c r="G58" s="32" t="s">
        <v>183</v>
      </c>
      <c r="H58" s="32" t="s">
        <v>182</v>
      </c>
      <c r="I58" s="32"/>
      <c r="J58" s="32" t="s">
        <v>176</v>
      </c>
      <c r="K58" s="32" t="s">
        <v>201</v>
      </c>
      <c r="L58" s="33" t="s">
        <v>174</v>
      </c>
      <c r="M58" s="32"/>
      <c r="N58" s="32"/>
      <c r="O58" s="41"/>
      <c r="P58" s="40"/>
      <c r="Q58" s="32"/>
      <c r="R58" s="34" t="s">
        <v>208</v>
      </c>
    </row>
    <row r="59" spans="1:18" ht="12" customHeight="1" x14ac:dyDescent="0.2">
      <c r="A59" s="31">
        <f t="shared" si="3"/>
        <v>217.99</v>
      </c>
      <c r="B59" s="31">
        <v>218.37</v>
      </c>
      <c r="C59" s="31">
        <f t="shared" si="2"/>
        <v>0.37999999999999545</v>
      </c>
      <c r="D59" s="32" t="s">
        <v>180</v>
      </c>
      <c r="E59" s="30"/>
      <c r="F59" s="33" t="s">
        <v>11</v>
      </c>
      <c r="G59" s="32" t="s">
        <v>183</v>
      </c>
      <c r="H59" s="32" t="s">
        <v>189</v>
      </c>
      <c r="I59" s="32"/>
      <c r="J59" s="32" t="s">
        <v>176</v>
      </c>
      <c r="K59" s="32" t="s">
        <v>188</v>
      </c>
      <c r="L59" s="33" t="s">
        <v>174</v>
      </c>
      <c r="M59" s="32"/>
      <c r="N59" s="32"/>
      <c r="O59" s="32"/>
      <c r="P59" s="40"/>
      <c r="Q59" s="32"/>
      <c r="R59" s="34" t="s">
        <v>207</v>
      </c>
    </row>
    <row r="60" spans="1:18" ht="12" customHeight="1" x14ac:dyDescent="0.2">
      <c r="A60" s="31">
        <f t="shared" si="3"/>
        <v>218.37</v>
      </c>
      <c r="B60" s="31">
        <v>218.93</v>
      </c>
      <c r="C60" s="31">
        <f t="shared" si="2"/>
        <v>0.56000000000000227</v>
      </c>
      <c r="D60" s="32" t="s">
        <v>180</v>
      </c>
      <c r="E60" s="30"/>
      <c r="F60" s="33" t="s">
        <v>17</v>
      </c>
      <c r="G60" s="32" t="s">
        <v>183</v>
      </c>
      <c r="H60" s="32" t="s">
        <v>196</v>
      </c>
      <c r="I60" s="32"/>
      <c r="J60" s="32" t="s">
        <v>176</v>
      </c>
      <c r="K60" s="32" t="s">
        <v>195</v>
      </c>
      <c r="L60" s="33" t="s">
        <v>174</v>
      </c>
      <c r="M60" s="32"/>
      <c r="N60" s="32"/>
      <c r="O60" s="41"/>
      <c r="P60" s="40"/>
      <c r="Q60" s="32"/>
      <c r="R60" s="34" t="s">
        <v>17</v>
      </c>
    </row>
    <row r="61" spans="1:18" ht="12" customHeight="1" x14ac:dyDescent="0.2">
      <c r="A61" s="31">
        <f t="shared" si="3"/>
        <v>218.93</v>
      </c>
      <c r="B61" s="31">
        <v>221.57</v>
      </c>
      <c r="C61" s="31">
        <f t="shared" si="2"/>
        <v>2.6399999999999864</v>
      </c>
      <c r="D61" s="32" t="s">
        <v>180</v>
      </c>
      <c r="E61" s="30"/>
      <c r="F61" s="33" t="s">
        <v>18</v>
      </c>
      <c r="G61" s="32" t="s">
        <v>193</v>
      </c>
      <c r="H61" s="32" t="s">
        <v>196</v>
      </c>
      <c r="I61" s="32"/>
      <c r="J61" s="32" t="s">
        <v>176</v>
      </c>
      <c r="K61" s="32" t="s">
        <v>206</v>
      </c>
      <c r="L61" s="33" t="s">
        <v>205</v>
      </c>
      <c r="M61" s="32"/>
      <c r="N61" s="32"/>
      <c r="O61" s="32"/>
      <c r="P61" s="40"/>
      <c r="Q61" s="32"/>
      <c r="R61" s="34" t="s">
        <v>204</v>
      </c>
    </row>
    <row r="62" spans="1:18" ht="12" customHeight="1" x14ac:dyDescent="0.2">
      <c r="A62" s="31">
        <f t="shared" si="3"/>
        <v>221.57</v>
      </c>
      <c r="B62" s="31">
        <v>224.88</v>
      </c>
      <c r="C62" s="31">
        <f t="shared" si="2"/>
        <v>3.3100000000000023</v>
      </c>
      <c r="D62" s="32" t="s">
        <v>180</v>
      </c>
      <c r="E62" s="30"/>
      <c r="F62" s="33" t="s">
        <v>16</v>
      </c>
      <c r="G62" s="32" t="s">
        <v>183</v>
      </c>
      <c r="H62" s="32" t="s">
        <v>177</v>
      </c>
      <c r="I62" s="32"/>
      <c r="J62" s="32" t="s">
        <v>176</v>
      </c>
      <c r="K62" s="32" t="s">
        <v>203</v>
      </c>
      <c r="L62" s="33" t="s">
        <v>174</v>
      </c>
      <c r="M62" s="32"/>
      <c r="N62" s="32"/>
      <c r="O62" s="41"/>
      <c r="P62" s="40"/>
      <c r="Q62" s="32"/>
      <c r="R62" s="34" t="s">
        <v>16</v>
      </c>
    </row>
    <row r="63" spans="1:18" ht="12" customHeight="1" x14ac:dyDescent="0.2">
      <c r="A63" s="31">
        <f t="shared" si="3"/>
        <v>224.88</v>
      </c>
      <c r="B63" s="31">
        <v>228.84</v>
      </c>
      <c r="C63" s="31">
        <f t="shared" si="2"/>
        <v>3.960000000000008</v>
      </c>
      <c r="D63" s="32" t="s">
        <v>180</v>
      </c>
      <c r="E63" s="30"/>
      <c r="F63" s="33" t="s">
        <v>16</v>
      </c>
      <c r="G63" s="32" t="s">
        <v>183</v>
      </c>
      <c r="H63" s="32" t="s">
        <v>189</v>
      </c>
      <c r="I63" s="32"/>
      <c r="J63" s="32" t="s">
        <v>176</v>
      </c>
      <c r="K63" s="32" t="s">
        <v>188</v>
      </c>
      <c r="L63" s="33" t="s">
        <v>174</v>
      </c>
      <c r="M63" s="32"/>
      <c r="N63" s="32"/>
      <c r="O63" s="32"/>
      <c r="P63" s="40"/>
      <c r="Q63" s="32"/>
      <c r="R63" s="34" t="s">
        <v>202</v>
      </c>
    </row>
    <row r="64" spans="1:18" ht="12" customHeight="1" x14ac:dyDescent="0.2">
      <c r="A64" s="31">
        <f t="shared" si="3"/>
        <v>228.84</v>
      </c>
      <c r="B64" s="31">
        <v>228.94</v>
      </c>
      <c r="C64" s="31">
        <f t="shared" si="2"/>
        <v>9.9999999999994316E-2</v>
      </c>
      <c r="D64" s="32" t="s">
        <v>180</v>
      </c>
      <c r="E64" s="30"/>
      <c r="F64" s="33" t="s">
        <v>16</v>
      </c>
      <c r="G64" s="32" t="s">
        <v>183</v>
      </c>
      <c r="H64" s="32" t="s">
        <v>177</v>
      </c>
      <c r="I64" s="32"/>
      <c r="J64" s="32" t="s">
        <v>176</v>
      </c>
      <c r="K64" s="32" t="s">
        <v>201</v>
      </c>
      <c r="L64" s="33" t="s">
        <v>174</v>
      </c>
      <c r="M64" s="32"/>
      <c r="N64" s="32"/>
      <c r="O64" s="32"/>
      <c r="P64" s="40"/>
      <c r="Q64" s="32"/>
      <c r="R64" s="34" t="s">
        <v>200</v>
      </c>
    </row>
    <row r="65" spans="1:18" ht="12" customHeight="1" x14ac:dyDescent="0.2">
      <c r="A65" s="31">
        <f t="shared" si="3"/>
        <v>228.94</v>
      </c>
      <c r="B65" s="31">
        <v>230.97</v>
      </c>
      <c r="C65" s="31">
        <f t="shared" si="2"/>
        <v>2.0300000000000011</v>
      </c>
      <c r="D65" s="32" t="s">
        <v>180</v>
      </c>
      <c r="E65" s="30"/>
      <c r="F65" s="33" t="s">
        <v>19</v>
      </c>
      <c r="G65" s="32" t="s">
        <v>193</v>
      </c>
      <c r="H65" s="32" t="s">
        <v>19</v>
      </c>
      <c r="I65" s="32"/>
      <c r="J65" s="32" t="s">
        <v>176</v>
      </c>
      <c r="K65" s="32" t="s">
        <v>199</v>
      </c>
      <c r="L65" s="33" t="s">
        <v>174</v>
      </c>
      <c r="M65" s="32"/>
      <c r="N65" s="32"/>
      <c r="O65" s="32"/>
      <c r="P65" s="40"/>
      <c r="Q65" s="32"/>
      <c r="R65" s="34" t="s">
        <v>198</v>
      </c>
    </row>
    <row r="66" spans="1:18" ht="12" customHeight="1" x14ac:dyDescent="0.2">
      <c r="A66" s="31">
        <f t="shared" si="3"/>
        <v>230.97</v>
      </c>
      <c r="B66" s="31">
        <v>231.33</v>
      </c>
      <c r="C66" s="31">
        <f t="shared" si="2"/>
        <v>0.36000000000001364</v>
      </c>
      <c r="D66" s="32" t="s">
        <v>180</v>
      </c>
      <c r="E66" s="30"/>
      <c r="F66" s="33" t="s">
        <v>20</v>
      </c>
      <c r="G66" s="32" t="s">
        <v>178</v>
      </c>
      <c r="H66" s="32" t="s">
        <v>186</v>
      </c>
      <c r="I66" s="32" t="s">
        <v>185</v>
      </c>
      <c r="J66" s="32" t="s">
        <v>176</v>
      </c>
      <c r="K66" s="32" t="s">
        <v>175</v>
      </c>
      <c r="L66" s="33" t="s">
        <v>174</v>
      </c>
      <c r="M66" s="32"/>
      <c r="N66" s="32"/>
      <c r="O66" s="41"/>
      <c r="P66" s="40"/>
      <c r="Q66" s="32"/>
      <c r="R66" s="34" t="s">
        <v>197</v>
      </c>
    </row>
    <row r="67" spans="1:18" ht="12" customHeight="1" x14ac:dyDescent="0.2">
      <c r="A67" s="31">
        <f t="shared" si="3"/>
        <v>231.33</v>
      </c>
      <c r="B67" s="31">
        <v>232.07</v>
      </c>
      <c r="C67" s="31">
        <f t="shared" si="2"/>
        <v>0.73999999999998067</v>
      </c>
      <c r="D67" s="32" t="s">
        <v>180</v>
      </c>
      <c r="E67" s="30"/>
      <c r="F67" s="33" t="s">
        <v>13</v>
      </c>
      <c r="G67" s="32" t="s">
        <v>183</v>
      </c>
      <c r="H67" s="32" t="s">
        <v>189</v>
      </c>
      <c r="I67" s="32"/>
      <c r="J67" s="32" t="s">
        <v>176</v>
      </c>
      <c r="K67" s="32" t="s">
        <v>188</v>
      </c>
      <c r="L67" s="33" t="s">
        <v>174</v>
      </c>
      <c r="M67" s="32"/>
      <c r="N67" s="32"/>
      <c r="O67" s="32"/>
      <c r="P67" s="40"/>
      <c r="Q67" s="32"/>
      <c r="R67" s="34" t="s">
        <v>13</v>
      </c>
    </row>
    <row r="68" spans="1:18" ht="12" customHeight="1" x14ac:dyDescent="0.2">
      <c r="A68" s="31">
        <f t="shared" si="3"/>
        <v>232.07</v>
      </c>
      <c r="B68" s="31">
        <v>234.36</v>
      </c>
      <c r="C68" s="31">
        <f t="shared" ref="C68:C73" si="4">B68-A68</f>
        <v>2.2900000000000205</v>
      </c>
      <c r="D68" s="32" t="s">
        <v>180</v>
      </c>
      <c r="E68" s="30"/>
      <c r="F68" s="33" t="s">
        <v>16</v>
      </c>
      <c r="G68" s="32" t="s">
        <v>190</v>
      </c>
      <c r="H68" s="32" t="s">
        <v>196</v>
      </c>
      <c r="I68" s="32"/>
      <c r="J68" s="32" t="s">
        <v>176</v>
      </c>
      <c r="K68" s="32" t="s">
        <v>195</v>
      </c>
      <c r="L68" s="33" t="s">
        <v>174</v>
      </c>
      <c r="M68" s="32"/>
      <c r="N68" s="32"/>
      <c r="O68" s="41"/>
      <c r="P68" s="40"/>
      <c r="Q68" s="32"/>
      <c r="R68" s="34" t="s">
        <v>194</v>
      </c>
    </row>
    <row r="69" spans="1:18" ht="12" customHeight="1" x14ac:dyDescent="0.2">
      <c r="A69" s="31">
        <f t="shared" si="3"/>
        <v>234.36</v>
      </c>
      <c r="B69" s="31">
        <v>234.83</v>
      </c>
      <c r="C69" s="31">
        <f t="shared" si="4"/>
        <v>0.46999999999999886</v>
      </c>
      <c r="D69" s="32" t="s">
        <v>180</v>
      </c>
      <c r="E69" s="30"/>
      <c r="F69" s="33" t="s">
        <v>12</v>
      </c>
      <c r="G69" s="32" t="s">
        <v>193</v>
      </c>
      <c r="H69" s="32" t="s">
        <v>177</v>
      </c>
      <c r="I69" s="32"/>
      <c r="J69" s="32" t="s">
        <v>176</v>
      </c>
      <c r="K69" s="32" t="s">
        <v>192</v>
      </c>
      <c r="L69" s="33" t="s">
        <v>174</v>
      </c>
      <c r="M69" s="32"/>
      <c r="N69" s="32"/>
      <c r="O69" s="32"/>
      <c r="P69" s="40"/>
      <c r="Q69" s="32"/>
      <c r="R69" s="34" t="s">
        <v>191</v>
      </c>
    </row>
    <row r="70" spans="1:18" ht="12" customHeight="1" x14ac:dyDescent="0.2">
      <c r="A70" s="31">
        <f t="shared" si="3"/>
        <v>234.83</v>
      </c>
      <c r="B70" s="31">
        <v>235.93</v>
      </c>
      <c r="C70" s="31">
        <f t="shared" si="4"/>
        <v>1.0999999999999943</v>
      </c>
      <c r="D70" s="32" t="s">
        <v>180</v>
      </c>
      <c r="E70" s="30"/>
      <c r="F70" s="33" t="s">
        <v>16</v>
      </c>
      <c r="G70" s="32" t="s">
        <v>190</v>
      </c>
      <c r="H70" s="32" t="s">
        <v>189</v>
      </c>
      <c r="I70" s="32"/>
      <c r="J70" s="32" t="s">
        <v>176</v>
      </c>
      <c r="K70" s="32" t="s">
        <v>188</v>
      </c>
      <c r="L70" s="33" t="s">
        <v>174</v>
      </c>
      <c r="M70" s="32"/>
      <c r="N70" s="32"/>
      <c r="O70" s="32"/>
      <c r="P70" s="40"/>
      <c r="Q70" s="32"/>
      <c r="R70" s="34" t="s">
        <v>187</v>
      </c>
    </row>
    <row r="71" spans="1:18" ht="12" customHeight="1" x14ac:dyDescent="0.2">
      <c r="A71" s="31">
        <f t="shared" si="3"/>
        <v>235.93</v>
      </c>
      <c r="B71" s="31">
        <v>236.31</v>
      </c>
      <c r="C71" s="31">
        <f t="shared" si="4"/>
        <v>0.37999999999999545</v>
      </c>
      <c r="D71" s="32" t="s">
        <v>180</v>
      </c>
      <c r="E71" s="30"/>
      <c r="F71" s="33" t="s">
        <v>20</v>
      </c>
      <c r="G71" s="32" t="s">
        <v>178</v>
      </c>
      <c r="H71" s="32" t="s">
        <v>186</v>
      </c>
      <c r="I71" s="32" t="s">
        <v>185</v>
      </c>
      <c r="J71" s="32" t="s">
        <v>176</v>
      </c>
      <c r="K71" s="32" t="s">
        <v>175</v>
      </c>
      <c r="L71" s="33" t="s">
        <v>174</v>
      </c>
      <c r="M71" s="32"/>
      <c r="N71" s="32"/>
      <c r="O71" s="32"/>
      <c r="P71" s="40"/>
      <c r="Q71" s="32"/>
      <c r="R71" s="34" t="s">
        <v>184</v>
      </c>
    </row>
    <row r="72" spans="1:18" ht="12" customHeight="1" x14ac:dyDescent="0.2">
      <c r="A72" s="31">
        <f t="shared" si="3"/>
        <v>236.31</v>
      </c>
      <c r="B72" s="31">
        <v>246.82</v>
      </c>
      <c r="C72" s="31">
        <f t="shared" si="4"/>
        <v>10.509999999999991</v>
      </c>
      <c r="D72" s="32" t="s">
        <v>180</v>
      </c>
      <c r="E72" s="30"/>
      <c r="F72" s="33" t="s">
        <v>16</v>
      </c>
      <c r="G72" s="32" t="s">
        <v>183</v>
      </c>
      <c r="H72" s="32" t="s">
        <v>182</v>
      </c>
      <c r="I72" s="32"/>
      <c r="J72" s="32" t="s">
        <v>176</v>
      </c>
      <c r="K72" s="32" t="s">
        <v>175</v>
      </c>
      <c r="L72" s="33" t="s">
        <v>174</v>
      </c>
      <c r="M72" s="32"/>
      <c r="N72" s="32"/>
      <c r="O72" s="32"/>
      <c r="P72" s="40"/>
      <c r="Q72" s="32"/>
      <c r="R72" s="34" t="s">
        <v>181</v>
      </c>
    </row>
    <row r="73" spans="1:18" ht="12" customHeight="1" x14ac:dyDescent="0.2">
      <c r="A73" s="31">
        <v>246.82</v>
      </c>
      <c r="B73" s="31">
        <v>268.51</v>
      </c>
      <c r="C73" s="31">
        <f t="shared" si="4"/>
        <v>21.689999999999998</v>
      </c>
      <c r="D73" s="32" t="s">
        <v>180</v>
      </c>
      <c r="E73" s="30"/>
      <c r="F73" s="33" t="s">
        <v>179</v>
      </c>
      <c r="G73" s="32" t="s">
        <v>178</v>
      </c>
      <c r="H73" s="32" t="s">
        <v>177</v>
      </c>
      <c r="I73" s="32"/>
      <c r="J73" s="32" t="s">
        <v>176</v>
      </c>
      <c r="K73" s="32" t="s">
        <v>175</v>
      </c>
      <c r="L73" s="33" t="s">
        <v>174</v>
      </c>
      <c r="M73" s="32"/>
      <c r="N73" s="32"/>
      <c r="O73" s="32"/>
      <c r="P73" s="40"/>
      <c r="Q73" s="32"/>
      <c r="R73" s="34" t="s">
        <v>173</v>
      </c>
    </row>
    <row r="74" spans="1:18" ht="12" customHeight="1" x14ac:dyDescent="0.2"/>
  </sheetData>
  <pageMargins left="0.23622047244094491" right="0.23622047244094491" top="0.23622047244094491" bottom="0.23622047244094491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93"/>
  <sheetViews>
    <sheetView tabSelected="1" topLeftCell="I1" zoomScale="90" zoomScaleNormal="90" workbookViewId="0">
      <selection activeCell="R30" sqref="R30"/>
    </sheetView>
  </sheetViews>
  <sheetFormatPr defaultRowHeight="12" x14ac:dyDescent="0.2"/>
  <cols>
    <col min="1" max="2" width="7" style="50" bestFit="1" customWidth="1"/>
    <col min="3" max="3" width="7.7109375" style="50" bestFit="1" customWidth="1"/>
    <col min="4" max="4" width="7.85546875" style="50" customWidth="1"/>
    <col min="5" max="5" width="5.85546875" style="50" customWidth="1"/>
    <col min="6" max="6" width="11" style="50" bestFit="1" customWidth="1"/>
    <col min="7" max="7" width="10.140625" style="50" bestFit="1" customWidth="1"/>
    <col min="8" max="8" width="13.42578125" style="50" customWidth="1"/>
    <col min="9" max="9" width="11" style="50" customWidth="1"/>
    <col min="10" max="12" width="11.28515625" style="50" customWidth="1"/>
    <col min="13" max="13" width="15.28515625" style="50" customWidth="1"/>
    <col min="14" max="14" width="19.42578125" style="50" bestFit="1" customWidth="1"/>
    <col min="15" max="15" width="6.5703125" style="50" customWidth="1"/>
    <col min="16" max="16" width="6.42578125" style="50" customWidth="1"/>
    <col min="17" max="17" width="5.7109375" style="50" customWidth="1"/>
    <col min="18" max="18" width="92.28515625" style="54" customWidth="1"/>
    <col min="19" max="16384" width="9.140625" style="29"/>
  </cols>
  <sheetData>
    <row r="1" spans="1:18" x14ac:dyDescent="0.2">
      <c r="A1" s="68" t="s">
        <v>325</v>
      </c>
      <c r="B1" s="69"/>
      <c r="C1" s="69"/>
      <c r="R1" s="68" t="s">
        <v>359</v>
      </c>
    </row>
    <row r="2" spans="1:18" x14ac:dyDescent="0.2">
      <c r="A2" s="74"/>
      <c r="B2" s="74"/>
      <c r="C2" s="74"/>
      <c r="D2" s="74"/>
      <c r="E2" s="74"/>
      <c r="F2" s="74"/>
      <c r="G2" s="74"/>
      <c r="H2" s="74"/>
      <c r="I2" s="74"/>
      <c r="J2" s="74"/>
      <c r="K2" s="74"/>
      <c r="L2" s="74"/>
      <c r="M2" s="74"/>
      <c r="N2" s="74"/>
      <c r="O2" s="74"/>
      <c r="P2" s="74"/>
      <c r="Q2" s="74"/>
      <c r="R2" s="74"/>
    </row>
    <row r="3" spans="1:18" s="72" customFormat="1" ht="63.75" x14ac:dyDescent="0.2">
      <c r="A3" s="70" t="s">
        <v>284</v>
      </c>
      <c r="B3" s="70" t="s">
        <v>283</v>
      </c>
      <c r="C3" s="70" t="s">
        <v>282</v>
      </c>
      <c r="D3" s="70" t="s">
        <v>281</v>
      </c>
      <c r="E3" s="70" t="s">
        <v>342</v>
      </c>
      <c r="F3" s="70" t="s">
        <v>289</v>
      </c>
      <c r="G3" s="70" t="s">
        <v>288</v>
      </c>
      <c r="H3" s="70" t="s">
        <v>344</v>
      </c>
      <c r="I3" s="70" t="s">
        <v>343</v>
      </c>
      <c r="J3" s="70" t="s">
        <v>276</v>
      </c>
      <c r="K3" s="70" t="s">
        <v>345</v>
      </c>
      <c r="L3" s="70" t="s">
        <v>347</v>
      </c>
      <c r="M3" s="70" t="s">
        <v>346</v>
      </c>
      <c r="N3" s="70" t="s">
        <v>348</v>
      </c>
      <c r="O3" s="44" t="s">
        <v>290</v>
      </c>
      <c r="P3" s="44" t="s">
        <v>315</v>
      </c>
      <c r="Q3" s="44" t="s">
        <v>291</v>
      </c>
      <c r="R3" s="71" t="s">
        <v>0</v>
      </c>
    </row>
    <row r="4" spans="1:18" ht="12" customHeight="1" x14ac:dyDescent="0.2">
      <c r="A4" s="50">
        <v>0</v>
      </c>
      <c r="B4" s="50">
        <v>7.02</v>
      </c>
      <c r="C4" s="50">
        <v>7.02</v>
      </c>
      <c r="D4" s="50" t="s">
        <v>285</v>
      </c>
      <c r="E4" s="50" t="s">
        <v>287</v>
      </c>
      <c r="F4" s="50" t="s">
        <v>30</v>
      </c>
      <c r="G4" s="50" t="s">
        <v>30</v>
      </c>
      <c r="H4" s="50" t="s">
        <v>146</v>
      </c>
      <c r="I4" s="50" t="s">
        <v>292</v>
      </c>
      <c r="J4" s="50" t="s">
        <v>301</v>
      </c>
      <c r="K4" s="50" t="s">
        <v>263</v>
      </c>
      <c r="L4" s="50" t="s">
        <v>243</v>
      </c>
      <c r="R4" s="54" t="s">
        <v>302</v>
      </c>
    </row>
    <row r="5" spans="1:18" ht="12" customHeight="1" x14ac:dyDescent="0.2">
      <c r="A5" s="50">
        <v>7.02</v>
      </c>
      <c r="B5" s="50">
        <v>7.28</v>
      </c>
      <c r="C5" s="50">
        <v>0.26</v>
      </c>
      <c r="D5" s="50" t="s">
        <v>285</v>
      </c>
      <c r="E5" s="50" t="s">
        <v>287</v>
      </c>
      <c r="F5" s="50" t="s">
        <v>399</v>
      </c>
      <c r="G5" s="50" t="s">
        <v>293</v>
      </c>
      <c r="H5" s="50" t="s">
        <v>332</v>
      </c>
      <c r="I5" s="50" t="s">
        <v>292</v>
      </c>
      <c r="J5" s="50" t="s">
        <v>303</v>
      </c>
      <c r="K5" s="50" t="s">
        <v>304</v>
      </c>
      <c r="L5" s="50" t="s">
        <v>243</v>
      </c>
      <c r="Q5" s="50" t="s">
        <v>308</v>
      </c>
      <c r="R5" s="54" t="s">
        <v>375</v>
      </c>
    </row>
    <row r="6" spans="1:18" ht="12" customHeight="1" x14ac:dyDescent="0.2">
      <c r="A6" s="50">
        <v>7.28</v>
      </c>
      <c r="B6" s="50">
        <v>13.035</v>
      </c>
      <c r="C6" s="50">
        <f>B6-A6</f>
        <v>5.7549999999999999</v>
      </c>
      <c r="D6" s="50" t="s">
        <v>285</v>
      </c>
      <c r="E6" s="50" t="s">
        <v>287</v>
      </c>
      <c r="F6" s="50" t="s">
        <v>305</v>
      </c>
      <c r="G6" s="50" t="s">
        <v>293</v>
      </c>
      <c r="H6" s="50" t="s">
        <v>196</v>
      </c>
      <c r="I6" s="50" t="s">
        <v>178</v>
      </c>
      <c r="J6" s="50" t="s">
        <v>306</v>
      </c>
      <c r="K6" s="50" t="s">
        <v>307</v>
      </c>
      <c r="L6" s="50" t="s">
        <v>174</v>
      </c>
      <c r="R6" s="54" t="s">
        <v>376</v>
      </c>
    </row>
    <row r="7" spans="1:18" ht="12" customHeight="1" x14ac:dyDescent="0.2">
      <c r="A7" s="50">
        <v>13.035</v>
      </c>
      <c r="B7" s="50">
        <v>27.6</v>
      </c>
      <c r="C7" s="50">
        <v>20.580000000000002</v>
      </c>
      <c r="D7" s="50" t="s">
        <v>285</v>
      </c>
      <c r="E7" s="50" t="s">
        <v>287</v>
      </c>
      <c r="F7" s="50" t="s">
        <v>5</v>
      </c>
      <c r="G7" s="50" t="s">
        <v>293</v>
      </c>
      <c r="H7" s="50" t="s">
        <v>196</v>
      </c>
      <c r="I7" s="50" t="s">
        <v>178</v>
      </c>
      <c r="K7" s="50" t="s">
        <v>201</v>
      </c>
      <c r="L7" s="50" t="s">
        <v>174</v>
      </c>
      <c r="R7" s="54" t="s">
        <v>309</v>
      </c>
    </row>
    <row r="8" spans="1:18" ht="12" customHeight="1" x14ac:dyDescent="0.2">
      <c r="A8" s="50">
        <v>27.6</v>
      </c>
      <c r="B8" s="50">
        <v>33.97</v>
      </c>
      <c r="C8" s="50">
        <v>6.3699999999999974</v>
      </c>
      <c r="D8" s="50" t="s">
        <v>285</v>
      </c>
      <c r="E8" s="50" t="s">
        <v>287</v>
      </c>
      <c r="F8" s="50" t="s">
        <v>5</v>
      </c>
      <c r="G8" s="50" t="s">
        <v>293</v>
      </c>
      <c r="H8" s="50" t="s">
        <v>196</v>
      </c>
      <c r="I8" s="50" t="s">
        <v>178</v>
      </c>
      <c r="K8" s="50" t="s">
        <v>201</v>
      </c>
      <c r="L8" s="50" t="s">
        <v>174</v>
      </c>
    </row>
    <row r="9" spans="1:18" ht="12" customHeight="1" x14ac:dyDescent="0.2">
      <c r="A9" s="50">
        <v>33.97</v>
      </c>
      <c r="B9" s="50">
        <v>36.119999999999997</v>
      </c>
      <c r="C9" s="50">
        <v>2.1499999999999986</v>
      </c>
      <c r="D9" s="50" t="s">
        <v>285</v>
      </c>
      <c r="E9" s="50" t="s">
        <v>287</v>
      </c>
      <c r="F9" s="50" t="s">
        <v>6</v>
      </c>
      <c r="G9" s="50" t="s">
        <v>293</v>
      </c>
      <c r="H9" s="50" t="s">
        <v>196</v>
      </c>
      <c r="I9" s="50" t="s">
        <v>178</v>
      </c>
      <c r="K9" s="50" t="s">
        <v>201</v>
      </c>
      <c r="L9" s="50" t="s">
        <v>174</v>
      </c>
    </row>
    <row r="10" spans="1:18" ht="12" customHeight="1" x14ac:dyDescent="0.2">
      <c r="A10" s="50">
        <v>36.119999999999997</v>
      </c>
      <c r="B10" s="50">
        <v>37.43</v>
      </c>
      <c r="C10" s="50">
        <v>1.3100000000000023</v>
      </c>
      <c r="D10" s="50" t="s">
        <v>285</v>
      </c>
      <c r="E10" s="50" t="s">
        <v>287</v>
      </c>
      <c r="F10" s="50" t="s">
        <v>6</v>
      </c>
      <c r="G10" s="50" t="s">
        <v>293</v>
      </c>
      <c r="H10" s="50" t="s">
        <v>196</v>
      </c>
      <c r="I10" s="50" t="s">
        <v>178</v>
      </c>
      <c r="K10" s="50" t="s">
        <v>258</v>
      </c>
      <c r="L10" s="50" t="s">
        <v>174</v>
      </c>
    </row>
    <row r="11" spans="1:18" ht="12" customHeight="1" x14ac:dyDescent="0.2">
      <c r="A11" s="50">
        <v>37.43</v>
      </c>
      <c r="B11" s="50">
        <v>39.130000000000003</v>
      </c>
      <c r="C11" s="50">
        <v>1.7000000000000028</v>
      </c>
      <c r="D11" s="50" t="s">
        <v>285</v>
      </c>
      <c r="E11" s="50" t="s">
        <v>287</v>
      </c>
      <c r="F11" s="50" t="s">
        <v>16</v>
      </c>
      <c r="G11" s="50" t="s">
        <v>293</v>
      </c>
      <c r="H11" s="50" t="s">
        <v>196</v>
      </c>
      <c r="I11" s="50" t="s">
        <v>178</v>
      </c>
      <c r="K11" s="50" t="s">
        <v>201</v>
      </c>
      <c r="L11" s="50" t="s">
        <v>174</v>
      </c>
    </row>
    <row r="12" spans="1:18" ht="12" customHeight="1" x14ac:dyDescent="0.2">
      <c r="A12" s="50">
        <v>39.130000000000003</v>
      </c>
      <c r="B12" s="50">
        <v>41.53</v>
      </c>
      <c r="C12" s="50">
        <v>2.3999999999999986</v>
      </c>
      <c r="D12" s="50" t="s">
        <v>285</v>
      </c>
      <c r="E12" s="50" t="s">
        <v>287</v>
      </c>
      <c r="F12" s="50" t="s">
        <v>16</v>
      </c>
      <c r="G12" s="50" t="s">
        <v>293</v>
      </c>
      <c r="H12" s="50" t="s">
        <v>196</v>
      </c>
      <c r="I12" s="50" t="s">
        <v>178</v>
      </c>
      <c r="K12" s="50" t="s">
        <v>214</v>
      </c>
      <c r="L12" s="50" t="s">
        <v>174</v>
      </c>
    </row>
    <row r="13" spans="1:18" ht="12" customHeight="1" x14ac:dyDescent="0.2">
      <c r="A13" s="50">
        <v>41.53</v>
      </c>
      <c r="B13" s="50">
        <v>51.97</v>
      </c>
      <c r="C13" s="50">
        <v>10.439999999999998</v>
      </c>
      <c r="D13" s="50" t="s">
        <v>285</v>
      </c>
      <c r="E13" s="50" t="s">
        <v>287</v>
      </c>
      <c r="F13" s="50" t="s">
        <v>16</v>
      </c>
      <c r="G13" s="50" t="s">
        <v>293</v>
      </c>
      <c r="H13" s="50" t="s">
        <v>331</v>
      </c>
      <c r="I13" s="50" t="s">
        <v>178</v>
      </c>
      <c r="K13" s="50" t="s">
        <v>214</v>
      </c>
      <c r="L13" s="50" t="s">
        <v>174</v>
      </c>
    </row>
    <row r="14" spans="1:18" ht="12" customHeight="1" x14ac:dyDescent="0.2">
      <c r="A14" s="50">
        <v>51.97</v>
      </c>
      <c r="B14" s="50">
        <v>53.6</v>
      </c>
      <c r="C14" s="50">
        <v>1.6300000000000026</v>
      </c>
      <c r="D14" s="50" t="s">
        <v>285</v>
      </c>
      <c r="E14" s="50" t="s">
        <v>287</v>
      </c>
      <c r="F14" s="50" t="s">
        <v>16</v>
      </c>
      <c r="G14" s="50" t="s">
        <v>293</v>
      </c>
      <c r="H14" s="50" t="s">
        <v>7</v>
      </c>
      <c r="I14" s="50" t="s">
        <v>178</v>
      </c>
      <c r="K14" s="50" t="s">
        <v>214</v>
      </c>
      <c r="L14" s="50" t="s">
        <v>174</v>
      </c>
    </row>
    <row r="15" spans="1:18" ht="12" customHeight="1" x14ac:dyDescent="0.2">
      <c r="A15" s="50">
        <v>53.6</v>
      </c>
      <c r="B15" s="50">
        <v>54.4</v>
      </c>
      <c r="C15" s="50">
        <v>0.79999999999999716</v>
      </c>
      <c r="D15" s="50" t="s">
        <v>285</v>
      </c>
      <c r="E15" s="50" t="s">
        <v>287</v>
      </c>
      <c r="F15" s="50" t="s">
        <v>16</v>
      </c>
      <c r="G15" s="50" t="s">
        <v>293</v>
      </c>
      <c r="H15" s="50" t="s">
        <v>331</v>
      </c>
      <c r="I15" s="50" t="s">
        <v>178</v>
      </c>
      <c r="K15" s="50" t="s">
        <v>251</v>
      </c>
      <c r="L15" s="50" t="s">
        <v>174</v>
      </c>
    </row>
    <row r="16" spans="1:18" ht="12" customHeight="1" x14ac:dyDescent="0.2">
      <c r="A16" s="50">
        <v>54.4</v>
      </c>
      <c r="B16" s="50">
        <v>56.68</v>
      </c>
      <c r="C16" s="50">
        <v>2.2800000000000011</v>
      </c>
      <c r="D16" s="50" t="s">
        <v>285</v>
      </c>
      <c r="E16" s="50" t="s">
        <v>287</v>
      </c>
      <c r="F16" s="50" t="s">
        <v>16</v>
      </c>
      <c r="G16" s="50" t="s">
        <v>293</v>
      </c>
      <c r="H16" s="50" t="s">
        <v>331</v>
      </c>
      <c r="I16" s="50" t="s">
        <v>178</v>
      </c>
      <c r="K16" s="50" t="s">
        <v>175</v>
      </c>
      <c r="L16" s="50" t="s">
        <v>174</v>
      </c>
    </row>
    <row r="17" spans="1:18" ht="12" customHeight="1" x14ac:dyDescent="0.2">
      <c r="A17" s="50">
        <v>56.68</v>
      </c>
      <c r="B17" s="50">
        <v>57.89</v>
      </c>
      <c r="C17" s="50">
        <v>1.2100000000000009</v>
      </c>
      <c r="D17" s="50" t="s">
        <v>285</v>
      </c>
      <c r="E17" s="50" t="s">
        <v>287</v>
      </c>
      <c r="F17" s="50" t="s">
        <v>16</v>
      </c>
      <c r="G17" s="50" t="s">
        <v>293</v>
      </c>
      <c r="H17" s="50" t="s">
        <v>331</v>
      </c>
      <c r="I17" s="50" t="s">
        <v>178</v>
      </c>
      <c r="K17" s="50" t="s">
        <v>249</v>
      </c>
      <c r="L17" s="50" t="s">
        <v>174</v>
      </c>
    </row>
    <row r="18" spans="1:18" ht="12" customHeight="1" x14ac:dyDescent="0.2">
      <c r="A18" s="50">
        <v>57.89</v>
      </c>
      <c r="B18" s="50">
        <v>58.45</v>
      </c>
      <c r="C18" s="50">
        <v>0.56000000000000227</v>
      </c>
      <c r="D18" s="50" t="s">
        <v>285</v>
      </c>
      <c r="E18" s="50" t="s">
        <v>287</v>
      </c>
      <c r="F18" s="50" t="s">
        <v>394</v>
      </c>
      <c r="G18" s="50" t="s">
        <v>293</v>
      </c>
      <c r="H18" s="50" t="s">
        <v>370</v>
      </c>
      <c r="I18" s="50" t="s">
        <v>396</v>
      </c>
      <c r="J18" s="50" t="s">
        <v>371</v>
      </c>
      <c r="K18" s="50" t="s">
        <v>218</v>
      </c>
      <c r="L18" s="50" t="s">
        <v>360</v>
      </c>
      <c r="N18" s="50" t="s">
        <v>373</v>
      </c>
      <c r="R18" s="54" t="s">
        <v>372</v>
      </c>
    </row>
    <row r="19" spans="1:18" ht="12" customHeight="1" x14ac:dyDescent="0.2">
      <c r="A19" s="50">
        <v>58.45</v>
      </c>
      <c r="B19" s="50">
        <v>66.08</v>
      </c>
      <c r="C19" s="50">
        <v>7.6299999999999955</v>
      </c>
      <c r="D19" s="50" t="s">
        <v>285</v>
      </c>
      <c r="E19" s="50" t="s">
        <v>287</v>
      </c>
      <c r="F19" s="50" t="s">
        <v>8</v>
      </c>
      <c r="G19" s="50" t="s">
        <v>293</v>
      </c>
      <c r="H19" s="50" t="s">
        <v>331</v>
      </c>
      <c r="I19" s="50" t="s">
        <v>178</v>
      </c>
      <c r="K19" s="50" t="s">
        <v>214</v>
      </c>
      <c r="L19" s="50" t="s">
        <v>174</v>
      </c>
    </row>
    <row r="20" spans="1:18" ht="12" customHeight="1" x14ac:dyDescent="0.2">
      <c r="A20" s="50">
        <v>66.08</v>
      </c>
      <c r="B20" s="50">
        <v>67.06</v>
      </c>
      <c r="C20" s="50">
        <v>0.98000000000000398</v>
      </c>
      <c r="D20" s="50" t="s">
        <v>285</v>
      </c>
      <c r="E20" s="50" t="s">
        <v>287</v>
      </c>
      <c r="F20" s="50" t="s">
        <v>6</v>
      </c>
      <c r="G20" s="50" t="s">
        <v>293</v>
      </c>
      <c r="H20" s="50" t="s">
        <v>7</v>
      </c>
      <c r="I20" s="50" t="s">
        <v>178</v>
      </c>
      <c r="K20" s="50" t="s">
        <v>214</v>
      </c>
      <c r="L20" s="50" t="s">
        <v>243</v>
      </c>
    </row>
    <row r="21" spans="1:18" ht="12" customHeight="1" x14ac:dyDescent="0.2">
      <c r="A21" s="50">
        <v>67.06</v>
      </c>
      <c r="B21" s="50">
        <v>75.349999999999994</v>
      </c>
      <c r="C21" s="50">
        <v>8.289999999999992</v>
      </c>
      <c r="D21" s="50" t="s">
        <v>285</v>
      </c>
      <c r="E21" s="50" t="s">
        <v>287</v>
      </c>
      <c r="F21" s="50" t="s">
        <v>8</v>
      </c>
      <c r="G21" s="50" t="s">
        <v>293</v>
      </c>
      <c r="H21" s="50" t="s">
        <v>331</v>
      </c>
      <c r="I21" s="50" t="s">
        <v>178</v>
      </c>
      <c r="K21" s="50" t="s">
        <v>214</v>
      </c>
      <c r="L21" s="50" t="s">
        <v>174</v>
      </c>
      <c r="O21" s="50" t="s">
        <v>308</v>
      </c>
    </row>
    <row r="22" spans="1:18" ht="12" customHeight="1" x14ac:dyDescent="0.2">
      <c r="A22" s="50">
        <v>75.349999999999994</v>
      </c>
      <c r="B22" s="50">
        <v>76.78</v>
      </c>
      <c r="C22" s="50">
        <v>1.4300000000000068</v>
      </c>
      <c r="D22" s="50" t="s">
        <v>285</v>
      </c>
      <c r="E22" s="50" t="s">
        <v>287</v>
      </c>
      <c r="F22" s="50" t="s">
        <v>6</v>
      </c>
      <c r="G22" s="50" t="s">
        <v>293</v>
      </c>
      <c r="H22" s="50" t="s">
        <v>331</v>
      </c>
      <c r="I22" s="50" t="s">
        <v>178</v>
      </c>
      <c r="K22" s="50" t="s">
        <v>233</v>
      </c>
      <c r="L22" s="50" t="s">
        <v>174</v>
      </c>
    </row>
    <row r="23" spans="1:18" ht="12" customHeight="1" x14ac:dyDescent="0.2">
      <c r="A23" s="50">
        <v>76.78</v>
      </c>
      <c r="B23" s="50">
        <v>80.22</v>
      </c>
      <c r="C23" s="50">
        <v>3.4399999999999977</v>
      </c>
      <c r="D23" s="50" t="s">
        <v>285</v>
      </c>
      <c r="E23" s="50" t="s">
        <v>287</v>
      </c>
      <c r="F23" s="50" t="s">
        <v>5</v>
      </c>
      <c r="G23" s="50" t="s">
        <v>293</v>
      </c>
      <c r="H23" s="50" t="s">
        <v>331</v>
      </c>
      <c r="I23" s="50" t="s">
        <v>178</v>
      </c>
      <c r="K23" s="50" t="s">
        <v>175</v>
      </c>
      <c r="L23" s="50" t="s">
        <v>174</v>
      </c>
    </row>
    <row r="24" spans="1:18" ht="12" customHeight="1" x14ac:dyDescent="0.2">
      <c r="A24" s="50">
        <v>80.22</v>
      </c>
      <c r="B24" s="50">
        <v>81.209999999999994</v>
      </c>
      <c r="C24" s="50">
        <v>0.98999999999999488</v>
      </c>
      <c r="D24" s="50" t="s">
        <v>285</v>
      </c>
      <c r="E24" s="50" t="s">
        <v>287</v>
      </c>
      <c r="F24" s="50" t="s">
        <v>6</v>
      </c>
      <c r="G24" s="50" t="s">
        <v>293</v>
      </c>
      <c r="H24" s="50" t="s">
        <v>367</v>
      </c>
      <c r="I24" s="50" t="s">
        <v>178</v>
      </c>
      <c r="K24" s="50" t="s">
        <v>233</v>
      </c>
      <c r="L24" s="50" t="s">
        <v>174</v>
      </c>
    </row>
    <row r="25" spans="1:18" ht="12" customHeight="1" x14ac:dyDescent="0.2">
      <c r="A25" s="50">
        <v>81.209999999999994</v>
      </c>
      <c r="B25" s="50">
        <v>82.54</v>
      </c>
      <c r="C25" s="50">
        <v>1.3300000000000125</v>
      </c>
      <c r="D25" s="50" t="s">
        <v>285</v>
      </c>
      <c r="E25" s="50" t="s">
        <v>287</v>
      </c>
      <c r="F25" s="50" t="s">
        <v>6</v>
      </c>
      <c r="G25" s="50" t="s">
        <v>293</v>
      </c>
      <c r="H25" s="50" t="s">
        <v>367</v>
      </c>
      <c r="I25" s="50" t="s">
        <v>178</v>
      </c>
      <c r="K25" s="50" t="s">
        <v>175</v>
      </c>
      <c r="L25" s="50" t="s">
        <v>174</v>
      </c>
    </row>
    <row r="26" spans="1:18" ht="12" customHeight="1" x14ac:dyDescent="0.2">
      <c r="A26" s="50">
        <v>82.54</v>
      </c>
      <c r="B26" s="50">
        <v>83.37</v>
      </c>
      <c r="C26" s="50">
        <v>0.82999999999999829</v>
      </c>
      <c r="D26" s="50" t="s">
        <v>285</v>
      </c>
      <c r="E26" s="50" t="s">
        <v>287</v>
      </c>
      <c r="F26" s="50" t="s">
        <v>9</v>
      </c>
      <c r="G26" s="50" t="s">
        <v>293</v>
      </c>
      <c r="H26" s="50" t="s">
        <v>330</v>
      </c>
      <c r="I26" s="50" t="s">
        <v>178</v>
      </c>
      <c r="K26" s="50" t="s">
        <v>203</v>
      </c>
      <c r="L26" s="50" t="s">
        <v>174</v>
      </c>
      <c r="R26" s="54" t="s">
        <v>314</v>
      </c>
    </row>
    <row r="27" spans="1:18" ht="12" customHeight="1" x14ac:dyDescent="0.2">
      <c r="A27" s="50">
        <v>83.37</v>
      </c>
      <c r="B27" s="50">
        <v>84.59</v>
      </c>
      <c r="C27" s="50">
        <v>1.2199999999999989</v>
      </c>
      <c r="D27" s="50" t="s">
        <v>285</v>
      </c>
      <c r="E27" s="50" t="s">
        <v>287</v>
      </c>
      <c r="F27" s="50" t="s">
        <v>9</v>
      </c>
      <c r="G27" s="50" t="s">
        <v>293</v>
      </c>
      <c r="H27" s="50" t="s">
        <v>330</v>
      </c>
      <c r="I27" s="50" t="s">
        <v>178</v>
      </c>
      <c r="J27" s="50" t="s">
        <v>323</v>
      </c>
      <c r="K27" s="50" t="s">
        <v>230</v>
      </c>
      <c r="L27" s="50" t="s">
        <v>174</v>
      </c>
    </row>
    <row r="28" spans="1:18" ht="12" customHeight="1" x14ac:dyDescent="0.2">
      <c r="A28" s="50">
        <v>84.59</v>
      </c>
      <c r="B28" s="50">
        <v>85.37</v>
      </c>
      <c r="C28" s="50">
        <v>0.78000000000000114</v>
      </c>
      <c r="D28" s="50" t="s">
        <v>285</v>
      </c>
      <c r="E28" s="50" t="s">
        <v>287</v>
      </c>
      <c r="F28" s="50" t="s">
        <v>10</v>
      </c>
      <c r="G28" s="50" t="s">
        <v>293</v>
      </c>
      <c r="H28" s="50" t="s">
        <v>196</v>
      </c>
      <c r="I28" s="50" t="s">
        <v>178</v>
      </c>
      <c r="K28" s="50" t="s">
        <v>175</v>
      </c>
      <c r="L28" s="50" t="s">
        <v>174</v>
      </c>
    </row>
    <row r="29" spans="1:18" ht="12" customHeight="1" x14ac:dyDescent="0.2">
      <c r="A29" s="50">
        <v>85.37</v>
      </c>
      <c r="B29" s="50">
        <v>86.27</v>
      </c>
      <c r="C29" s="50">
        <v>0.89999999999999147</v>
      </c>
      <c r="D29" s="50" t="s">
        <v>285</v>
      </c>
      <c r="E29" s="50" t="s">
        <v>287</v>
      </c>
      <c r="F29" s="50" t="s">
        <v>15</v>
      </c>
      <c r="G29" s="50" t="s">
        <v>293</v>
      </c>
      <c r="H29" s="50" t="s">
        <v>406</v>
      </c>
      <c r="I29" s="50" t="s">
        <v>178</v>
      </c>
      <c r="J29" s="50" t="s">
        <v>316</v>
      </c>
      <c r="K29" s="50" t="s">
        <v>214</v>
      </c>
      <c r="L29" s="50" t="s">
        <v>174</v>
      </c>
      <c r="R29" s="54" t="s">
        <v>327</v>
      </c>
    </row>
    <row r="30" spans="1:18" ht="12" customHeight="1" x14ac:dyDescent="0.2">
      <c r="A30" s="50">
        <v>86.27</v>
      </c>
      <c r="B30" s="50">
        <v>87.22</v>
      </c>
      <c r="C30" s="50">
        <v>0.95000000000000284</v>
      </c>
      <c r="D30" s="50" t="s">
        <v>285</v>
      </c>
      <c r="E30" s="50" t="s">
        <v>287</v>
      </c>
      <c r="F30" s="50" t="s">
        <v>15</v>
      </c>
      <c r="G30" s="50" t="s">
        <v>294</v>
      </c>
      <c r="H30" s="50" t="s">
        <v>196</v>
      </c>
      <c r="I30" s="50" t="s">
        <v>178</v>
      </c>
      <c r="J30" s="50" t="s">
        <v>316</v>
      </c>
      <c r="K30" s="50" t="s">
        <v>228</v>
      </c>
      <c r="L30" s="50" t="s">
        <v>174</v>
      </c>
    </row>
    <row r="31" spans="1:18" ht="12" customHeight="1" x14ac:dyDescent="0.2">
      <c r="A31" s="50">
        <v>87.22</v>
      </c>
      <c r="B31" s="50">
        <v>88.2</v>
      </c>
      <c r="C31" s="50">
        <v>0.98000000000000398</v>
      </c>
      <c r="D31" s="50" t="s">
        <v>285</v>
      </c>
      <c r="E31" s="50" t="s">
        <v>287</v>
      </c>
      <c r="F31" s="50" t="s">
        <v>400</v>
      </c>
      <c r="G31" s="50" t="s">
        <v>294</v>
      </c>
      <c r="H31" s="50" t="s">
        <v>361</v>
      </c>
      <c r="I31" s="50" t="s">
        <v>183</v>
      </c>
      <c r="J31" s="50" t="s">
        <v>316</v>
      </c>
      <c r="K31" s="50" t="s">
        <v>227</v>
      </c>
      <c r="L31" s="50" t="s">
        <v>360</v>
      </c>
      <c r="M31" s="50" t="s">
        <v>374</v>
      </c>
      <c r="N31" s="50" t="s">
        <v>363</v>
      </c>
      <c r="O31" s="50" t="s">
        <v>364</v>
      </c>
      <c r="Q31" s="50" t="s">
        <v>364</v>
      </c>
      <c r="R31" s="54" t="s">
        <v>362</v>
      </c>
    </row>
    <row r="32" spans="1:18" ht="12" customHeight="1" x14ac:dyDescent="0.2">
      <c r="A32" s="50">
        <v>88.2</v>
      </c>
      <c r="B32" s="50">
        <v>90.57</v>
      </c>
      <c r="C32" s="50">
        <v>2.3699999999999903</v>
      </c>
      <c r="D32" s="50" t="s">
        <v>285</v>
      </c>
      <c r="E32" s="50" t="s">
        <v>297</v>
      </c>
      <c r="F32" s="50" t="s">
        <v>366</v>
      </c>
      <c r="G32" s="50" t="s">
        <v>294</v>
      </c>
      <c r="H32" s="50" t="s">
        <v>367</v>
      </c>
      <c r="I32" s="50" t="s">
        <v>183</v>
      </c>
      <c r="J32" s="50" t="s">
        <v>324</v>
      </c>
      <c r="K32" s="50" t="s">
        <v>214</v>
      </c>
      <c r="L32" s="50" t="s">
        <v>360</v>
      </c>
      <c r="M32" s="50" t="s">
        <v>374</v>
      </c>
      <c r="N32" s="50" t="s">
        <v>363</v>
      </c>
      <c r="O32" s="50" t="s">
        <v>308</v>
      </c>
    </row>
    <row r="33" spans="1:18" ht="12" customHeight="1" x14ac:dyDescent="0.2">
      <c r="A33" s="50">
        <v>90.57</v>
      </c>
      <c r="B33" s="50">
        <v>90.85</v>
      </c>
      <c r="C33" s="50">
        <v>0.14000000000000057</v>
      </c>
      <c r="D33" s="50" t="s">
        <v>285</v>
      </c>
      <c r="E33" s="50" t="s">
        <v>297</v>
      </c>
      <c r="F33" s="50" t="s">
        <v>296</v>
      </c>
      <c r="G33" s="50" t="s">
        <v>294</v>
      </c>
      <c r="H33" s="50" t="s">
        <v>369</v>
      </c>
      <c r="I33" s="73" t="s">
        <v>398</v>
      </c>
      <c r="J33" s="50" t="s">
        <v>316</v>
      </c>
      <c r="K33" s="50" t="s">
        <v>188</v>
      </c>
      <c r="L33" s="50" t="s">
        <v>360</v>
      </c>
      <c r="M33" s="50" t="s">
        <v>374</v>
      </c>
      <c r="N33" s="50" t="s">
        <v>365</v>
      </c>
      <c r="O33" s="50" t="s">
        <v>308</v>
      </c>
      <c r="P33" s="50" t="s">
        <v>308</v>
      </c>
      <c r="R33" s="54" t="s">
        <v>368</v>
      </c>
    </row>
    <row r="34" spans="1:18" ht="12" customHeight="1" x14ac:dyDescent="0.2">
      <c r="A34" s="50">
        <v>90.85</v>
      </c>
      <c r="B34" s="50">
        <v>119.06</v>
      </c>
      <c r="C34" s="50">
        <v>28.210000000000008</v>
      </c>
      <c r="D34" s="50" t="s">
        <v>285</v>
      </c>
      <c r="E34" s="50" t="s">
        <v>297</v>
      </c>
      <c r="F34" s="50" t="s">
        <v>13</v>
      </c>
      <c r="G34" s="50" t="s">
        <v>293</v>
      </c>
      <c r="H34" s="50" t="s">
        <v>331</v>
      </c>
      <c r="I34" s="50" t="s">
        <v>178</v>
      </c>
      <c r="K34" s="50" t="s">
        <v>201</v>
      </c>
      <c r="L34" s="50" t="s">
        <v>174</v>
      </c>
    </row>
    <row r="35" spans="1:18" ht="12" customHeight="1" x14ac:dyDescent="0.2">
      <c r="A35" s="50">
        <v>119.06</v>
      </c>
      <c r="B35" s="50">
        <v>119.61</v>
      </c>
      <c r="C35" s="50">
        <v>0.54999999999999716</v>
      </c>
      <c r="D35" s="50" t="s">
        <v>285</v>
      </c>
      <c r="E35" s="50" t="s">
        <v>297</v>
      </c>
      <c r="F35" s="50" t="s">
        <v>15</v>
      </c>
      <c r="G35" s="50" t="s">
        <v>295</v>
      </c>
      <c r="H35" s="50" t="s">
        <v>331</v>
      </c>
      <c r="I35" s="50" t="s">
        <v>178</v>
      </c>
      <c r="K35" s="50" t="s">
        <v>201</v>
      </c>
      <c r="L35" s="50" t="s">
        <v>174</v>
      </c>
    </row>
    <row r="36" spans="1:18" ht="12" customHeight="1" x14ac:dyDescent="0.2">
      <c r="A36" s="50">
        <v>119.61</v>
      </c>
      <c r="B36" s="50">
        <v>119.79</v>
      </c>
      <c r="C36" s="50">
        <v>0.18000000000000682</v>
      </c>
      <c r="D36" s="50" t="s">
        <v>285</v>
      </c>
      <c r="E36" s="50" t="s">
        <v>297</v>
      </c>
      <c r="F36" s="50" t="s">
        <v>9</v>
      </c>
      <c r="G36" s="50" t="s">
        <v>293</v>
      </c>
      <c r="H36" s="50" t="s">
        <v>331</v>
      </c>
      <c r="I36" s="50" t="s">
        <v>178</v>
      </c>
      <c r="K36" s="50" t="s">
        <v>223</v>
      </c>
      <c r="L36" s="50" t="s">
        <v>300</v>
      </c>
      <c r="R36" s="54" t="s">
        <v>310</v>
      </c>
    </row>
    <row r="37" spans="1:18" ht="12" customHeight="1" x14ac:dyDescent="0.2">
      <c r="A37" s="50">
        <v>119.79</v>
      </c>
      <c r="B37" s="50">
        <v>120.13</v>
      </c>
      <c r="C37" s="50">
        <f>B37-A37</f>
        <v>0.3399999999999892</v>
      </c>
      <c r="D37" s="50" t="s">
        <v>285</v>
      </c>
      <c r="E37" s="50" t="s">
        <v>297</v>
      </c>
      <c r="F37" s="50" t="s">
        <v>12</v>
      </c>
      <c r="G37" s="50" t="s">
        <v>294</v>
      </c>
      <c r="H37" s="50" t="s">
        <v>331</v>
      </c>
      <c r="I37" s="50" t="s">
        <v>178</v>
      </c>
      <c r="K37" s="50" t="s">
        <v>188</v>
      </c>
      <c r="L37" s="50" t="s">
        <v>174</v>
      </c>
    </row>
    <row r="38" spans="1:18" ht="12" customHeight="1" x14ac:dyDescent="0.2">
      <c r="A38" s="50">
        <v>120.13</v>
      </c>
      <c r="B38" s="50">
        <v>121.19</v>
      </c>
      <c r="C38" s="50">
        <f>B38-A38</f>
        <v>1.0600000000000023</v>
      </c>
      <c r="D38" s="50" t="s">
        <v>285</v>
      </c>
      <c r="E38" s="50" t="s">
        <v>297</v>
      </c>
      <c r="F38" s="50" t="s">
        <v>9</v>
      </c>
      <c r="G38" s="50" t="s">
        <v>293</v>
      </c>
      <c r="H38" s="50" t="s">
        <v>331</v>
      </c>
      <c r="I38" s="50" t="s">
        <v>178</v>
      </c>
      <c r="K38" s="50" t="s">
        <v>218</v>
      </c>
      <c r="L38" s="50" t="s">
        <v>174</v>
      </c>
      <c r="O38" s="50" t="s">
        <v>308</v>
      </c>
    </row>
    <row r="39" spans="1:18" ht="12" customHeight="1" x14ac:dyDescent="0.2">
      <c r="A39" s="50">
        <v>121.19</v>
      </c>
      <c r="B39" s="50">
        <v>130.35</v>
      </c>
      <c r="C39" s="50">
        <v>9.1599999999999966</v>
      </c>
      <c r="D39" s="50" t="s">
        <v>285</v>
      </c>
      <c r="E39" s="50" t="s">
        <v>297</v>
      </c>
      <c r="F39" s="50" t="s">
        <v>13</v>
      </c>
      <c r="G39" s="50" t="s">
        <v>295</v>
      </c>
      <c r="H39" s="50" t="s">
        <v>331</v>
      </c>
      <c r="I39" s="50" t="s">
        <v>178</v>
      </c>
      <c r="K39" s="50" t="s">
        <v>218</v>
      </c>
      <c r="L39" s="50" t="s">
        <v>174</v>
      </c>
    </row>
    <row r="40" spans="1:18" ht="12" customHeight="1" x14ac:dyDescent="0.2">
      <c r="A40" s="50">
        <v>130.35</v>
      </c>
      <c r="B40" s="50">
        <v>131.06</v>
      </c>
      <c r="C40" s="50">
        <v>0.71000000000000796</v>
      </c>
      <c r="D40" s="50" t="s">
        <v>285</v>
      </c>
      <c r="E40" s="50" t="s">
        <v>297</v>
      </c>
      <c r="F40" s="50" t="s">
        <v>9</v>
      </c>
      <c r="G40" s="50" t="s">
        <v>293</v>
      </c>
      <c r="H40" s="50" t="s">
        <v>331</v>
      </c>
      <c r="I40" s="50" t="s">
        <v>178</v>
      </c>
      <c r="K40" s="50" t="s">
        <v>218</v>
      </c>
      <c r="L40" s="50" t="s">
        <v>174</v>
      </c>
    </row>
    <row r="41" spans="1:18" ht="12" customHeight="1" x14ac:dyDescent="0.2">
      <c r="A41" s="50">
        <v>131.06</v>
      </c>
      <c r="B41" s="50">
        <v>141.97999999999999</v>
      </c>
      <c r="C41" s="50">
        <v>10.919999999999987</v>
      </c>
      <c r="D41" s="50" t="s">
        <v>285</v>
      </c>
      <c r="E41" s="50" t="s">
        <v>297</v>
      </c>
      <c r="F41" s="50" t="s">
        <v>13</v>
      </c>
      <c r="G41" s="50" t="s">
        <v>293</v>
      </c>
      <c r="H41" s="50" t="s">
        <v>331</v>
      </c>
      <c r="I41" s="50" t="s">
        <v>178</v>
      </c>
      <c r="K41" s="50" t="s">
        <v>218</v>
      </c>
      <c r="L41" s="50" t="s">
        <v>174</v>
      </c>
    </row>
    <row r="42" spans="1:18" ht="12" customHeight="1" x14ac:dyDescent="0.2">
      <c r="A42" s="50">
        <v>141.97999999999999</v>
      </c>
      <c r="B42" s="50">
        <v>142.82</v>
      </c>
      <c r="C42" s="50">
        <v>0.84000000000000341</v>
      </c>
      <c r="D42" s="50" t="s">
        <v>285</v>
      </c>
      <c r="E42" s="50" t="s">
        <v>297</v>
      </c>
      <c r="F42" s="50" t="s">
        <v>15</v>
      </c>
      <c r="G42" s="50" t="s">
        <v>294</v>
      </c>
      <c r="H42" s="50" t="s">
        <v>331</v>
      </c>
      <c r="I42" s="50" t="s">
        <v>178</v>
      </c>
      <c r="K42" s="50" t="s">
        <v>218</v>
      </c>
      <c r="L42" s="50" t="s">
        <v>174</v>
      </c>
      <c r="O42" s="50" t="s">
        <v>308</v>
      </c>
    </row>
    <row r="43" spans="1:18" ht="12" customHeight="1" x14ac:dyDescent="0.2">
      <c r="A43" s="50">
        <v>142.82</v>
      </c>
      <c r="B43" s="50">
        <v>143.24</v>
      </c>
      <c r="C43" s="50">
        <v>0.42000000000001592</v>
      </c>
      <c r="D43" s="50" t="s">
        <v>285</v>
      </c>
      <c r="E43" s="50" t="s">
        <v>297</v>
      </c>
      <c r="F43" s="50" t="s">
        <v>20</v>
      </c>
      <c r="G43" s="50" t="s">
        <v>293</v>
      </c>
      <c r="H43" s="50" t="s">
        <v>331</v>
      </c>
      <c r="I43" s="50" t="s">
        <v>178</v>
      </c>
      <c r="K43" s="50" t="s">
        <v>203</v>
      </c>
      <c r="L43" s="50" t="s">
        <v>174</v>
      </c>
    </row>
    <row r="44" spans="1:18" ht="12" customHeight="1" x14ac:dyDescent="0.2">
      <c r="A44" s="50">
        <v>143.24</v>
      </c>
      <c r="B44" s="50">
        <v>147.27000000000001</v>
      </c>
      <c r="C44" s="50">
        <v>4.0300000000000011</v>
      </c>
      <c r="D44" s="50" t="s">
        <v>285</v>
      </c>
      <c r="E44" s="50" t="s">
        <v>297</v>
      </c>
      <c r="F44" s="50" t="s">
        <v>13</v>
      </c>
      <c r="G44" s="50" t="s">
        <v>293</v>
      </c>
      <c r="H44" s="50" t="s">
        <v>331</v>
      </c>
      <c r="I44" s="50" t="s">
        <v>178</v>
      </c>
      <c r="K44" s="50" t="s">
        <v>188</v>
      </c>
      <c r="L44" s="50" t="s">
        <v>174</v>
      </c>
    </row>
    <row r="45" spans="1:18" ht="12" customHeight="1" x14ac:dyDescent="0.2">
      <c r="A45" s="50">
        <v>147.27000000000001</v>
      </c>
      <c r="B45" s="50">
        <v>154.33000000000001</v>
      </c>
      <c r="C45" s="50">
        <v>7.0600000000000023</v>
      </c>
      <c r="D45" s="50" t="s">
        <v>285</v>
      </c>
      <c r="E45" s="50" t="s">
        <v>297</v>
      </c>
      <c r="F45" s="50" t="s">
        <v>13</v>
      </c>
      <c r="G45" s="50" t="s">
        <v>293</v>
      </c>
      <c r="H45" s="50" t="s">
        <v>331</v>
      </c>
      <c r="I45" s="50" t="s">
        <v>178</v>
      </c>
      <c r="K45" s="50" t="s">
        <v>188</v>
      </c>
      <c r="L45" s="50" t="s">
        <v>174</v>
      </c>
    </row>
    <row r="46" spans="1:18" ht="12" customHeight="1" x14ac:dyDescent="0.2">
      <c r="A46" s="50">
        <v>154.33000000000001</v>
      </c>
      <c r="B46" s="50">
        <v>158.07</v>
      </c>
      <c r="C46" s="50">
        <v>3.7399999999999807</v>
      </c>
      <c r="D46" s="50" t="s">
        <v>285</v>
      </c>
      <c r="E46" s="50" t="s">
        <v>297</v>
      </c>
      <c r="F46" s="50" t="s">
        <v>13</v>
      </c>
      <c r="G46" s="50" t="s">
        <v>293</v>
      </c>
      <c r="H46" s="50" t="s">
        <v>331</v>
      </c>
      <c r="I46" s="50" t="s">
        <v>178</v>
      </c>
      <c r="K46" s="50" t="s">
        <v>188</v>
      </c>
      <c r="L46" s="50" t="s">
        <v>174</v>
      </c>
    </row>
    <row r="47" spans="1:18" ht="12" customHeight="1" x14ac:dyDescent="0.2">
      <c r="A47" s="50">
        <v>158.07</v>
      </c>
      <c r="B47" s="50">
        <v>159.28</v>
      </c>
      <c r="C47" s="50">
        <v>1.210000000000008</v>
      </c>
      <c r="D47" s="50" t="s">
        <v>285</v>
      </c>
      <c r="E47" s="50" t="s">
        <v>297</v>
      </c>
      <c r="F47" s="50" t="s">
        <v>13</v>
      </c>
      <c r="G47" s="50" t="s">
        <v>293</v>
      </c>
      <c r="H47" s="50" t="s">
        <v>331</v>
      </c>
      <c r="I47" s="50" t="s">
        <v>178</v>
      </c>
      <c r="K47" s="50" t="s">
        <v>216</v>
      </c>
      <c r="L47" s="50" t="s">
        <v>174</v>
      </c>
    </row>
    <row r="48" spans="1:18" ht="12" customHeight="1" x14ac:dyDescent="0.2">
      <c r="A48" s="50">
        <v>159.28</v>
      </c>
      <c r="B48" s="50">
        <v>159.62</v>
      </c>
      <c r="C48" s="50">
        <v>0.34000000000000341</v>
      </c>
      <c r="D48" s="50" t="s">
        <v>285</v>
      </c>
      <c r="E48" s="50" t="s">
        <v>297</v>
      </c>
      <c r="F48" s="50" t="s">
        <v>401</v>
      </c>
      <c r="G48" s="50" t="s">
        <v>293</v>
      </c>
      <c r="H48" s="50" t="s">
        <v>360</v>
      </c>
      <c r="I48" s="50" t="s">
        <v>178</v>
      </c>
      <c r="K48" s="50" t="s">
        <v>203</v>
      </c>
      <c r="L48" s="50" t="s">
        <v>174</v>
      </c>
      <c r="R48" s="54" t="s">
        <v>329</v>
      </c>
    </row>
    <row r="49" spans="1:18" ht="12" customHeight="1" x14ac:dyDescent="0.2">
      <c r="A49" s="50">
        <v>159.62</v>
      </c>
      <c r="B49" s="50">
        <v>160.16</v>
      </c>
      <c r="C49" s="50">
        <v>0.53999999999999204</v>
      </c>
      <c r="D49" s="50" t="s">
        <v>285</v>
      </c>
      <c r="E49" s="50" t="s">
        <v>297</v>
      </c>
      <c r="F49" s="50" t="s">
        <v>13</v>
      </c>
      <c r="G49" s="50" t="s">
        <v>293</v>
      </c>
      <c r="H49" s="50" t="s">
        <v>331</v>
      </c>
      <c r="I49" s="50" t="s">
        <v>178</v>
      </c>
      <c r="K49" s="50" t="s">
        <v>214</v>
      </c>
      <c r="L49" s="50" t="s">
        <v>174</v>
      </c>
    </row>
    <row r="50" spans="1:18" ht="12" customHeight="1" x14ac:dyDescent="0.2">
      <c r="A50" s="50">
        <v>160.16</v>
      </c>
      <c r="B50" s="50">
        <v>160.47999999999999</v>
      </c>
      <c r="C50" s="50">
        <v>0.31999999999999318</v>
      </c>
      <c r="D50" s="50" t="s">
        <v>285</v>
      </c>
      <c r="E50" s="50" t="s">
        <v>297</v>
      </c>
      <c r="F50" s="50" t="s">
        <v>13</v>
      </c>
      <c r="G50" s="50" t="s">
        <v>293</v>
      </c>
      <c r="H50" s="50" t="s">
        <v>331</v>
      </c>
      <c r="I50" s="50" t="s">
        <v>178</v>
      </c>
      <c r="K50" s="50" t="s">
        <v>175</v>
      </c>
      <c r="L50" s="50" t="s">
        <v>174</v>
      </c>
    </row>
    <row r="51" spans="1:18" ht="12" customHeight="1" x14ac:dyDescent="0.2">
      <c r="A51" s="50">
        <v>160.47999999999999</v>
      </c>
      <c r="B51" s="50">
        <v>162.32</v>
      </c>
      <c r="C51" s="50">
        <v>1.8400000000000034</v>
      </c>
      <c r="D51" s="50" t="s">
        <v>285</v>
      </c>
      <c r="E51" s="50" t="s">
        <v>297</v>
      </c>
      <c r="F51" s="50" t="s">
        <v>13</v>
      </c>
      <c r="G51" s="50" t="s">
        <v>293</v>
      </c>
      <c r="H51" s="50" t="s">
        <v>331</v>
      </c>
      <c r="I51" s="50" t="s">
        <v>178</v>
      </c>
      <c r="K51" s="50" t="s">
        <v>175</v>
      </c>
      <c r="L51" s="50" t="s">
        <v>174</v>
      </c>
    </row>
    <row r="52" spans="1:18" ht="12" customHeight="1" x14ac:dyDescent="0.2">
      <c r="A52" s="50">
        <v>162.32</v>
      </c>
      <c r="B52" s="50">
        <v>197.1</v>
      </c>
      <c r="C52" s="50">
        <v>34.78</v>
      </c>
      <c r="D52" s="50" t="s">
        <v>285</v>
      </c>
      <c r="E52" s="50" t="s">
        <v>297</v>
      </c>
      <c r="F52" s="50" t="s">
        <v>13</v>
      </c>
      <c r="G52" s="50" t="s">
        <v>293</v>
      </c>
      <c r="H52" s="50" t="s">
        <v>331</v>
      </c>
      <c r="I52" s="50" t="s">
        <v>178</v>
      </c>
      <c r="K52" s="50" t="s">
        <v>188</v>
      </c>
      <c r="L52" s="50" t="s">
        <v>174</v>
      </c>
    </row>
    <row r="53" spans="1:18" ht="12" customHeight="1" x14ac:dyDescent="0.2">
      <c r="A53" s="50">
        <v>197.1</v>
      </c>
      <c r="B53" s="50">
        <v>197.86</v>
      </c>
      <c r="C53" s="50">
        <v>0.76000000000001933</v>
      </c>
      <c r="D53" s="50" t="s">
        <v>285</v>
      </c>
      <c r="E53" s="50" t="s">
        <v>297</v>
      </c>
      <c r="F53" s="50" t="s">
        <v>15</v>
      </c>
      <c r="G53" s="50" t="s">
        <v>294</v>
      </c>
      <c r="H53" s="50" t="s">
        <v>331</v>
      </c>
      <c r="I53" s="50" t="s">
        <v>178</v>
      </c>
      <c r="K53" s="50" t="s">
        <v>188</v>
      </c>
      <c r="L53" s="50" t="s">
        <v>174</v>
      </c>
    </row>
    <row r="54" spans="1:18" ht="12" customHeight="1" x14ac:dyDescent="0.2">
      <c r="A54" s="50">
        <v>197.86</v>
      </c>
      <c r="B54" s="50">
        <v>203.88</v>
      </c>
      <c r="C54" s="50">
        <v>6.0199999999999818</v>
      </c>
      <c r="D54" s="50" t="s">
        <v>285</v>
      </c>
      <c r="E54" s="50" t="s">
        <v>297</v>
      </c>
      <c r="F54" s="50" t="s">
        <v>13</v>
      </c>
      <c r="G54" s="50" t="s">
        <v>293</v>
      </c>
      <c r="H54" s="50" t="s">
        <v>331</v>
      </c>
      <c r="I54" s="50" t="s">
        <v>178</v>
      </c>
      <c r="K54" s="50" t="s">
        <v>188</v>
      </c>
      <c r="L54" s="50" t="s">
        <v>174</v>
      </c>
    </row>
    <row r="55" spans="1:18" ht="12" customHeight="1" x14ac:dyDescent="0.2">
      <c r="A55" s="50">
        <v>203.88</v>
      </c>
      <c r="B55" s="50">
        <v>205.07</v>
      </c>
      <c r="C55" s="50">
        <v>1.1899999999999977</v>
      </c>
      <c r="D55" s="50" t="s">
        <v>285</v>
      </c>
      <c r="E55" s="50" t="s">
        <v>297</v>
      </c>
      <c r="F55" s="50" t="s">
        <v>15</v>
      </c>
      <c r="G55" s="50" t="s">
        <v>294</v>
      </c>
      <c r="H55" s="50" t="s">
        <v>402</v>
      </c>
      <c r="I55" s="50" t="s">
        <v>178</v>
      </c>
      <c r="K55" s="50" t="s">
        <v>188</v>
      </c>
      <c r="L55" s="50" t="s">
        <v>174</v>
      </c>
    </row>
    <row r="56" spans="1:18" ht="12" customHeight="1" x14ac:dyDescent="0.2">
      <c r="A56" s="50">
        <v>205.07</v>
      </c>
      <c r="B56" s="50">
        <v>205.51</v>
      </c>
      <c r="C56" s="50">
        <v>0.43999999999999773</v>
      </c>
      <c r="D56" s="50" t="s">
        <v>285</v>
      </c>
      <c r="E56" s="50" t="s">
        <v>297</v>
      </c>
      <c r="F56" s="50" t="s">
        <v>316</v>
      </c>
      <c r="G56" s="50" t="s">
        <v>294</v>
      </c>
      <c r="H56" s="50" t="s">
        <v>331</v>
      </c>
      <c r="I56" s="50" t="s">
        <v>178</v>
      </c>
      <c r="K56" s="50" t="s">
        <v>188</v>
      </c>
      <c r="L56" s="50" t="s">
        <v>174</v>
      </c>
    </row>
    <row r="57" spans="1:18" ht="12" customHeight="1" x14ac:dyDescent="0.2">
      <c r="A57" s="50">
        <v>205.51</v>
      </c>
      <c r="B57" s="50">
        <v>205.74</v>
      </c>
      <c r="C57" s="50">
        <v>0.23000000000001819</v>
      </c>
      <c r="D57" s="50" t="s">
        <v>285</v>
      </c>
      <c r="E57" s="50" t="s">
        <v>297</v>
      </c>
      <c r="F57" s="50" t="s">
        <v>9</v>
      </c>
      <c r="G57" s="50" t="s">
        <v>293</v>
      </c>
      <c r="H57" s="50" t="s">
        <v>331</v>
      </c>
      <c r="I57" s="50" t="s">
        <v>178</v>
      </c>
      <c r="J57" s="50" t="s">
        <v>322</v>
      </c>
      <c r="K57" s="50" t="s">
        <v>210</v>
      </c>
      <c r="L57" s="50" t="s">
        <v>174</v>
      </c>
    </row>
    <row r="58" spans="1:18" ht="12" customHeight="1" x14ac:dyDescent="0.2">
      <c r="A58" s="50">
        <v>205.74</v>
      </c>
      <c r="B58" s="50">
        <v>214.52</v>
      </c>
      <c r="C58" s="50">
        <v>8.7800000000000011</v>
      </c>
      <c r="D58" s="50" t="s">
        <v>285</v>
      </c>
      <c r="E58" s="50" t="s">
        <v>297</v>
      </c>
      <c r="F58" s="50" t="s">
        <v>13</v>
      </c>
      <c r="G58" s="50" t="s">
        <v>293</v>
      </c>
      <c r="H58" s="50" t="s">
        <v>331</v>
      </c>
      <c r="I58" s="50" t="s">
        <v>178</v>
      </c>
      <c r="K58" s="50" t="s">
        <v>188</v>
      </c>
      <c r="L58" s="50" t="s">
        <v>174</v>
      </c>
    </row>
    <row r="59" spans="1:18" ht="12" customHeight="1" x14ac:dyDescent="0.2">
      <c r="A59" s="50">
        <v>214.52</v>
      </c>
      <c r="B59" s="50">
        <v>217.99</v>
      </c>
      <c r="C59" s="50">
        <v>3.4699999999999989</v>
      </c>
      <c r="D59" s="50" t="s">
        <v>285</v>
      </c>
      <c r="E59" s="50" t="s">
        <v>297</v>
      </c>
      <c r="F59" s="50" t="s">
        <v>13</v>
      </c>
      <c r="G59" s="50" t="s">
        <v>293</v>
      </c>
      <c r="H59" s="50" t="s">
        <v>331</v>
      </c>
      <c r="I59" s="50" t="s">
        <v>178</v>
      </c>
      <c r="K59" s="50" t="s">
        <v>201</v>
      </c>
      <c r="L59" s="50" t="s">
        <v>174</v>
      </c>
    </row>
    <row r="60" spans="1:18" ht="12" customHeight="1" x14ac:dyDescent="0.2">
      <c r="A60" s="50">
        <v>217.99</v>
      </c>
      <c r="B60" s="50">
        <v>218.37</v>
      </c>
      <c r="C60" s="50">
        <v>0.37999999999999545</v>
      </c>
      <c r="D60" s="50" t="s">
        <v>285</v>
      </c>
      <c r="E60" s="50" t="s">
        <v>297</v>
      </c>
      <c r="F60" s="50" t="s">
        <v>15</v>
      </c>
      <c r="G60" s="50" t="s">
        <v>294</v>
      </c>
      <c r="H60" s="50" t="s">
        <v>189</v>
      </c>
      <c r="I60" s="50" t="s">
        <v>178</v>
      </c>
      <c r="J60" s="50" t="s">
        <v>316</v>
      </c>
      <c r="K60" s="50" t="s">
        <v>188</v>
      </c>
      <c r="L60" s="50" t="s">
        <v>174</v>
      </c>
      <c r="R60" s="54" t="s">
        <v>317</v>
      </c>
    </row>
    <row r="61" spans="1:18" ht="12" customHeight="1" x14ac:dyDescent="0.2">
      <c r="A61" s="50">
        <v>218.37</v>
      </c>
      <c r="B61" s="50">
        <v>218.93</v>
      </c>
      <c r="C61" s="50">
        <v>0.56000000000000227</v>
      </c>
      <c r="D61" s="50" t="s">
        <v>285</v>
      </c>
      <c r="E61" s="50" t="s">
        <v>297</v>
      </c>
      <c r="F61" s="50" t="s">
        <v>15</v>
      </c>
      <c r="G61" s="50" t="s">
        <v>294</v>
      </c>
      <c r="H61" s="50" t="s">
        <v>196</v>
      </c>
      <c r="I61" s="50" t="s">
        <v>178</v>
      </c>
      <c r="J61" s="50" t="s">
        <v>316</v>
      </c>
      <c r="K61" s="50" t="s">
        <v>195</v>
      </c>
      <c r="L61" s="50" t="s">
        <v>174</v>
      </c>
      <c r="O61" s="50" t="s">
        <v>308</v>
      </c>
      <c r="R61" s="54" t="s">
        <v>311</v>
      </c>
    </row>
    <row r="62" spans="1:18" ht="12" customHeight="1" x14ac:dyDescent="0.2">
      <c r="A62" s="50">
        <v>218.93</v>
      </c>
      <c r="B62" s="50">
        <v>221.57</v>
      </c>
      <c r="C62" s="50">
        <v>2.6399999999999864</v>
      </c>
      <c r="D62" s="50" t="s">
        <v>285</v>
      </c>
      <c r="E62" s="50" t="s">
        <v>297</v>
      </c>
      <c r="F62" s="50" t="s">
        <v>316</v>
      </c>
      <c r="G62" s="50" t="s">
        <v>294</v>
      </c>
      <c r="H62" s="50" t="s">
        <v>196</v>
      </c>
      <c r="I62" s="50" t="s">
        <v>397</v>
      </c>
      <c r="J62" s="50" t="s">
        <v>316</v>
      </c>
      <c r="K62" s="50" t="s">
        <v>206</v>
      </c>
      <c r="L62" s="50" t="s">
        <v>205</v>
      </c>
      <c r="O62" s="50" t="s">
        <v>308</v>
      </c>
      <c r="P62" s="50" t="s">
        <v>308</v>
      </c>
    </row>
    <row r="63" spans="1:18" ht="12" customHeight="1" x14ac:dyDescent="0.2">
      <c r="A63" s="50">
        <v>221.57</v>
      </c>
      <c r="B63" s="50">
        <v>224.88</v>
      </c>
      <c r="C63" s="50">
        <v>3.3100000000000023</v>
      </c>
      <c r="D63" s="50" t="s">
        <v>285</v>
      </c>
      <c r="E63" s="50" t="s">
        <v>298</v>
      </c>
      <c r="F63" s="50" t="s">
        <v>328</v>
      </c>
      <c r="G63" s="50" t="s">
        <v>293</v>
      </c>
      <c r="H63" s="50" t="s">
        <v>330</v>
      </c>
      <c r="I63" s="50" t="s">
        <v>183</v>
      </c>
      <c r="K63" s="50" t="s">
        <v>203</v>
      </c>
      <c r="L63" s="50" t="s">
        <v>174</v>
      </c>
      <c r="R63" s="54" t="s">
        <v>321</v>
      </c>
    </row>
    <row r="64" spans="1:18" ht="12" customHeight="1" x14ac:dyDescent="0.2">
      <c r="A64" s="50">
        <v>224.88</v>
      </c>
      <c r="B64" s="50">
        <v>228.84</v>
      </c>
      <c r="C64" s="50">
        <v>3.960000000000008</v>
      </c>
      <c r="D64" s="50" t="s">
        <v>285</v>
      </c>
      <c r="E64" s="50" t="s">
        <v>298</v>
      </c>
      <c r="F64" s="50" t="s">
        <v>13</v>
      </c>
      <c r="G64" s="50" t="s">
        <v>293</v>
      </c>
      <c r="H64" s="50" t="s">
        <v>189</v>
      </c>
      <c r="I64" s="50" t="s">
        <v>183</v>
      </c>
      <c r="K64" s="50" t="s">
        <v>188</v>
      </c>
      <c r="L64" s="50" t="s">
        <v>174</v>
      </c>
    </row>
    <row r="65" spans="1:18" ht="12" customHeight="1" x14ac:dyDescent="0.2">
      <c r="A65" s="50">
        <v>228.84</v>
      </c>
      <c r="B65" s="50">
        <v>228.94</v>
      </c>
      <c r="C65" s="50">
        <v>9.9999999999994316E-2</v>
      </c>
      <c r="D65" s="50" t="s">
        <v>285</v>
      </c>
      <c r="E65" s="50" t="s">
        <v>298</v>
      </c>
      <c r="F65" s="50" t="s">
        <v>13</v>
      </c>
      <c r="G65" s="50" t="s">
        <v>293</v>
      </c>
      <c r="H65" s="50" t="s">
        <v>196</v>
      </c>
      <c r="I65" s="50" t="s">
        <v>183</v>
      </c>
      <c r="K65" s="50" t="s">
        <v>201</v>
      </c>
      <c r="L65" s="50" t="s">
        <v>174</v>
      </c>
    </row>
    <row r="66" spans="1:18" ht="12" customHeight="1" x14ac:dyDescent="0.2">
      <c r="A66" s="50">
        <v>228.94</v>
      </c>
      <c r="B66" s="50">
        <v>230.97</v>
      </c>
      <c r="C66" s="50">
        <v>2.0300000000000011</v>
      </c>
      <c r="D66" s="50" t="s">
        <v>285</v>
      </c>
      <c r="E66" s="50" t="s">
        <v>298</v>
      </c>
      <c r="F66" s="50" t="s">
        <v>299</v>
      </c>
      <c r="G66" s="50" t="s">
        <v>293</v>
      </c>
      <c r="H66" s="50" t="s">
        <v>318</v>
      </c>
      <c r="I66" s="50" t="s">
        <v>193</v>
      </c>
      <c r="K66" s="50" t="s">
        <v>199</v>
      </c>
      <c r="L66" s="50" t="s">
        <v>174</v>
      </c>
      <c r="O66" s="50" t="s">
        <v>308</v>
      </c>
      <c r="P66" s="50" t="s">
        <v>308</v>
      </c>
      <c r="Q66" s="50" t="s">
        <v>308</v>
      </c>
      <c r="R66" s="54" t="s">
        <v>319</v>
      </c>
    </row>
    <row r="67" spans="1:18" ht="12" customHeight="1" x14ac:dyDescent="0.2">
      <c r="F67" s="50" t="s">
        <v>320</v>
      </c>
      <c r="H67" s="50" t="s">
        <v>318</v>
      </c>
      <c r="O67" s="50" t="s">
        <v>308</v>
      </c>
    </row>
    <row r="68" spans="1:18" ht="12" customHeight="1" x14ac:dyDescent="0.2">
      <c r="A68" s="50">
        <v>230.97</v>
      </c>
      <c r="B68" s="50">
        <v>231.33</v>
      </c>
      <c r="C68" s="50">
        <v>0.36000000000001364</v>
      </c>
      <c r="D68" s="50" t="s">
        <v>285</v>
      </c>
      <c r="E68" s="50" t="s">
        <v>298</v>
      </c>
      <c r="F68" s="50" t="s">
        <v>364</v>
      </c>
      <c r="G68" s="50" t="s">
        <v>293</v>
      </c>
      <c r="H68" s="50" t="s">
        <v>318</v>
      </c>
      <c r="I68" s="50" t="s">
        <v>178</v>
      </c>
      <c r="J68" s="50" t="s">
        <v>185</v>
      </c>
      <c r="K68" s="50" t="s">
        <v>175</v>
      </c>
      <c r="L68" s="50" t="s">
        <v>174</v>
      </c>
      <c r="Q68" s="50" t="s">
        <v>308</v>
      </c>
    </row>
    <row r="69" spans="1:18" ht="12" customHeight="1" x14ac:dyDescent="0.2">
      <c r="A69" s="50">
        <v>231.33</v>
      </c>
      <c r="B69" s="50">
        <v>232.07</v>
      </c>
      <c r="C69" s="50">
        <v>0.73999999999998067</v>
      </c>
      <c r="D69" s="50" t="s">
        <v>285</v>
      </c>
      <c r="E69" s="50" t="s">
        <v>298</v>
      </c>
      <c r="F69" s="50" t="s">
        <v>364</v>
      </c>
      <c r="G69" s="50" t="s">
        <v>293</v>
      </c>
      <c r="H69" s="50" t="s">
        <v>189</v>
      </c>
      <c r="I69" s="50" t="s">
        <v>183</v>
      </c>
      <c r="K69" s="50" t="s">
        <v>188</v>
      </c>
      <c r="L69" s="50" t="s">
        <v>174</v>
      </c>
    </row>
    <row r="70" spans="1:18" ht="12" customHeight="1" x14ac:dyDescent="0.2">
      <c r="A70" s="50">
        <v>232.07</v>
      </c>
      <c r="B70" s="50">
        <v>234.36</v>
      </c>
      <c r="C70" s="50">
        <v>2.2900000000000205</v>
      </c>
      <c r="D70" s="50" t="s">
        <v>285</v>
      </c>
      <c r="E70" s="50" t="s">
        <v>298</v>
      </c>
      <c r="F70" s="50" t="s">
        <v>16</v>
      </c>
      <c r="G70" s="50" t="s">
        <v>293</v>
      </c>
      <c r="H70" s="50" t="s">
        <v>312</v>
      </c>
      <c r="I70" s="50" t="s">
        <v>190</v>
      </c>
      <c r="K70" s="50" t="s">
        <v>195</v>
      </c>
      <c r="L70" s="50" t="s">
        <v>174</v>
      </c>
    </row>
    <row r="71" spans="1:18" ht="12" customHeight="1" x14ac:dyDescent="0.2">
      <c r="A71" s="50">
        <v>234.36</v>
      </c>
      <c r="B71" s="50">
        <v>234.83</v>
      </c>
      <c r="C71" s="50">
        <v>0.46999999999999886</v>
      </c>
      <c r="D71" s="50" t="s">
        <v>285</v>
      </c>
      <c r="E71" s="50" t="s">
        <v>298</v>
      </c>
      <c r="F71" s="50" t="s">
        <v>12</v>
      </c>
      <c r="G71" s="50" t="s">
        <v>294</v>
      </c>
      <c r="H71" s="50" t="s">
        <v>312</v>
      </c>
      <c r="I71" s="50" t="s">
        <v>193</v>
      </c>
      <c r="J71" s="50" t="s">
        <v>316</v>
      </c>
      <c r="K71" s="50" t="s">
        <v>192</v>
      </c>
      <c r="L71" s="50" t="s">
        <v>174</v>
      </c>
    </row>
    <row r="72" spans="1:18" ht="12" customHeight="1" x14ac:dyDescent="0.2">
      <c r="A72" s="50">
        <v>234.83</v>
      </c>
      <c r="B72" s="50">
        <v>235.93</v>
      </c>
      <c r="C72" s="50">
        <v>1.0999999999999943</v>
      </c>
      <c r="D72" s="50" t="s">
        <v>285</v>
      </c>
      <c r="E72" s="50" t="s">
        <v>298</v>
      </c>
      <c r="F72" s="50" t="s">
        <v>405</v>
      </c>
      <c r="G72" s="50" t="s">
        <v>293</v>
      </c>
      <c r="H72" s="50" t="s">
        <v>403</v>
      </c>
      <c r="I72" s="50" t="s">
        <v>190</v>
      </c>
      <c r="K72" s="50" t="s">
        <v>188</v>
      </c>
      <c r="L72" s="50" t="s">
        <v>174</v>
      </c>
    </row>
    <row r="73" spans="1:18" ht="12" customHeight="1" x14ac:dyDescent="0.2">
      <c r="A73" s="50">
        <v>235.93</v>
      </c>
      <c r="B73" s="50">
        <v>236.31</v>
      </c>
      <c r="C73" s="50">
        <v>0.37999999999999545</v>
      </c>
      <c r="D73" s="50" t="s">
        <v>285</v>
      </c>
      <c r="E73" s="50" t="s">
        <v>298</v>
      </c>
      <c r="F73" s="50" t="s">
        <v>405</v>
      </c>
      <c r="G73" s="50" t="s">
        <v>293</v>
      </c>
      <c r="H73" s="50" t="s">
        <v>403</v>
      </c>
      <c r="I73" s="50" t="s">
        <v>178</v>
      </c>
      <c r="J73" s="50" t="s">
        <v>185</v>
      </c>
      <c r="K73" s="50" t="s">
        <v>175</v>
      </c>
      <c r="L73" s="50" t="s">
        <v>174</v>
      </c>
    </row>
    <row r="74" spans="1:18" ht="12" customHeight="1" x14ac:dyDescent="0.2">
      <c r="A74" s="50">
        <v>236.31</v>
      </c>
      <c r="B74" s="50">
        <v>246.82</v>
      </c>
      <c r="C74" s="50">
        <v>10.509999999999991</v>
      </c>
      <c r="D74" s="50" t="s">
        <v>285</v>
      </c>
      <c r="E74" s="50" t="s">
        <v>298</v>
      </c>
      <c r="F74" s="50" t="s">
        <v>405</v>
      </c>
      <c r="G74" s="50" t="s">
        <v>293</v>
      </c>
      <c r="H74" s="50" t="s">
        <v>403</v>
      </c>
      <c r="I74" s="50" t="s">
        <v>183</v>
      </c>
      <c r="K74" s="50" t="s">
        <v>175</v>
      </c>
      <c r="L74" s="50" t="s">
        <v>174</v>
      </c>
      <c r="R74" s="54" t="s">
        <v>404</v>
      </c>
    </row>
    <row r="75" spans="1:18" ht="12" customHeight="1" x14ac:dyDescent="0.2">
      <c r="A75" s="50">
        <v>245.82</v>
      </c>
      <c r="B75" s="50">
        <v>245.9</v>
      </c>
      <c r="C75" s="50">
        <v>0.05</v>
      </c>
      <c r="D75" s="50" t="s">
        <v>285</v>
      </c>
      <c r="E75" s="50" t="s">
        <v>298</v>
      </c>
      <c r="F75" s="50" t="s">
        <v>381</v>
      </c>
      <c r="G75" s="50" t="s">
        <v>293</v>
      </c>
      <c r="H75" s="50" t="s">
        <v>370</v>
      </c>
      <c r="I75" s="50" t="s">
        <v>292</v>
      </c>
      <c r="K75" s="50" t="s">
        <v>382</v>
      </c>
      <c r="L75" s="50" t="s">
        <v>360</v>
      </c>
      <c r="M75" s="50" t="s">
        <v>380</v>
      </c>
      <c r="N75" s="50" t="s">
        <v>383</v>
      </c>
      <c r="R75" s="54" t="s">
        <v>384</v>
      </c>
    </row>
    <row r="76" spans="1:18" ht="12" customHeight="1" x14ac:dyDescent="0.2">
      <c r="A76" s="50">
        <v>245.9</v>
      </c>
      <c r="B76" s="50">
        <v>246.82</v>
      </c>
      <c r="C76" s="50">
        <f>B76-A76</f>
        <v>0.91999999999998749</v>
      </c>
      <c r="D76" s="50" t="s">
        <v>285</v>
      </c>
      <c r="E76" s="50" t="s">
        <v>298</v>
      </c>
      <c r="F76" s="50" t="s">
        <v>385</v>
      </c>
      <c r="G76" s="50" t="s">
        <v>386</v>
      </c>
      <c r="H76" s="50" t="s">
        <v>387</v>
      </c>
      <c r="I76" s="50" t="s">
        <v>183</v>
      </c>
      <c r="J76" s="50" t="s">
        <v>388</v>
      </c>
      <c r="K76" s="50" t="s">
        <v>389</v>
      </c>
      <c r="L76" s="50" t="s">
        <v>174</v>
      </c>
      <c r="M76" s="50" t="s">
        <v>391</v>
      </c>
      <c r="N76" s="50" t="s">
        <v>392</v>
      </c>
      <c r="R76" s="54" t="s">
        <v>390</v>
      </c>
    </row>
    <row r="77" spans="1:18" ht="12" customHeight="1" x14ac:dyDescent="0.2">
      <c r="A77" s="50">
        <v>246.82</v>
      </c>
      <c r="B77" s="50">
        <v>268.51</v>
      </c>
      <c r="C77" s="50">
        <v>21.689999999999998</v>
      </c>
      <c r="D77" s="50" t="s">
        <v>285</v>
      </c>
      <c r="E77" s="50" t="s">
        <v>286</v>
      </c>
      <c r="F77" s="50" t="s">
        <v>313</v>
      </c>
      <c r="G77" s="50" t="s">
        <v>293</v>
      </c>
      <c r="H77" s="50" t="s">
        <v>377</v>
      </c>
      <c r="I77" s="50" t="s">
        <v>178</v>
      </c>
      <c r="K77" s="50" t="s">
        <v>175</v>
      </c>
      <c r="L77" s="50" t="s">
        <v>174</v>
      </c>
      <c r="N77" s="50" t="s">
        <v>393</v>
      </c>
      <c r="Q77" s="50" t="s">
        <v>308</v>
      </c>
      <c r="R77" s="54" t="s">
        <v>378</v>
      </c>
    </row>
    <row r="78" spans="1:18" ht="12" customHeight="1" x14ac:dyDescent="0.2">
      <c r="R78" s="54" t="s">
        <v>379</v>
      </c>
    </row>
    <row r="79" spans="1:18" ht="12" customHeight="1" x14ac:dyDescent="0.2">
      <c r="A79" s="54"/>
    </row>
    <row r="80" spans="1:18" ht="12" customHeight="1" x14ac:dyDescent="0.2">
      <c r="A80" s="54"/>
    </row>
    <row r="81" ht="12" customHeight="1" x14ac:dyDescent="0.2"/>
    <row r="82" ht="12" customHeight="1" x14ac:dyDescent="0.2"/>
    <row r="83" ht="12" customHeight="1" x14ac:dyDescent="0.2"/>
    <row r="84" ht="12" customHeight="1" x14ac:dyDescent="0.2"/>
    <row r="85" ht="12" customHeight="1" x14ac:dyDescent="0.2"/>
    <row r="86" ht="12" customHeight="1" x14ac:dyDescent="0.2"/>
    <row r="87" ht="12" customHeight="1" x14ac:dyDescent="0.2"/>
    <row r="88" ht="12" customHeight="1" x14ac:dyDescent="0.2"/>
    <row r="89" ht="12" customHeight="1" x14ac:dyDescent="0.2"/>
    <row r="90" ht="12" customHeight="1" x14ac:dyDescent="0.2"/>
    <row r="91" ht="12" customHeight="1" x14ac:dyDescent="0.2"/>
    <row r="92" ht="12" customHeight="1" x14ac:dyDescent="0.2"/>
    <row r="93" ht="12" customHeight="1" x14ac:dyDescent="0.2"/>
  </sheetData>
  <mergeCells count="1">
    <mergeCell ref="A2:R2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8"/>
  <sheetViews>
    <sheetView topLeftCell="A19" zoomScale="90" zoomScaleNormal="90" workbookViewId="0">
      <selection activeCell="G6" sqref="G6"/>
    </sheetView>
  </sheetViews>
  <sheetFormatPr defaultRowHeight="12" x14ac:dyDescent="0.2"/>
  <cols>
    <col min="1" max="1" width="12.85546875" style="47" customWidth="1"/>
    <col min="2" max="2" width="11.7109375" style="50" customWidth="1"/>
    <col min="3" max="3" width="16.5703125" style="47" bestFit="1" customWidth="1"/>
    <col min="4" max="4" width="10.42578125" style="47" customWidth="1"/>
    <col min="5" max="7" width="10.5703125" style="50" customWidth="1"/>
    <col min="8" max="16384" width="9.140625" style="28"/>
  </cols>
  <sheetData>
    <row r="1" spans="1:7" x14ac:dyDescent="0.2">
      <c r="A1" s="46" t="s">
        <v>26</v>
      </c>
    </row>
    <row r="2" spans="1:7" x14ac:dyDescent="0.2">
      <c r="A2" s="46"/>
    </row>
    <row r="3" spans="1:7" s="29" customFormat="1" x14ac:dyDescent="0.2">
      <c r="A3" s="67" t="s">
        <v>358</v>
      </c>
      <c r="B3" s="52"/>
      <c r="C3" s="51">
        <v>268.51</v>
      </c>
      <c r="D3" s="52"/>
      <c r="F3" s="51"/>
      <c r="G3" s="51"/>
    </row>
    <row r="4" spans="1:7" s="29" customFormat="1" x14ac:dyDescent="0.2">
      <c r="A4" s="52" t="s">
        <v>357</v>
      </c>
      <c r="B4" s="52"/>
      <c r="C4" s="51">
        <f>C67-C3</f>
        <v>-23.860000000000014</v>
      </c>
      <c r="D4" s="52"/>
      <c r="E4" s="52"/>
      <c r="G4" s="52"/>
    </row>
    <row r="5" spans="1:7" s="29" customFormat="1" x14ac:dyDescent="0.2">
      <c r="A5" s="54" t="s">
        <v>355</v>
      </c>
      <c r="B5" s="50"/>
      <c r="C5" s="66">
        <v>8.8900000000000007E-2</v>
      </c>
      <c r="D5" s="50"/>
      <c r="E5" s="50"/>
      <c r="F5" s="50"/>
      <c r="G5" s="50"/>
    </row>
    <row r="6" spans="1:7" s="29" customFormat="1" x14ac:dyDescent="0.2">
      <c r="A6" s="54" t="s">
        <v>356</v>
      </c>
      <c r="B6" s="50"/>
      <c r="C6" s="51">
        <f>E67+C4</f>
        <v>-1.1200000000000045</v>
      </c>
      <c r="D6" s="50"/>
      <c r="E6" s="50"/>
      <c r="F6" s="50"/>
      <c r="G6" s="50"/>
    </row>
    <row r="8" spans="1:7" s="29" customFormat="1" x14ac:dyDescent="0.2">
      <c r="A8" s="56" t="s">
        <v>21</v>
      </c>
      <c r="B8" s="56" t="s">
        <v>125</v>
      </c>
      <c r="C8" s="56" t="s">
        <v>22</v>
      </c>
      <c r="D8" s="56" t="s">
        <v>23</v>
      </c>
      <c r="E8" s="56" t="s">
        <v>24</v>
      </c>
      <c r="F8" s="56" t="s">
        <v>34</v>
      </c>
      <c r="G8" s="56" t="s">
        <v>24</v>
      </c>
    </row>
    <row r="9" spans="1:7" x14ac:dyDescent="0.2">
      <c r="A9" s="65">
        <v>7.02</v>
      </c>
      <c r="B9" s="55">
        <v>0</v>
      </c>
      <c r="C9" s="65" t="s">
        <v>25</v>
      </c>
      <c r="D9" s="65">
        <v>0</v>
      </c>
      <c r="E9" s="55">
        <v>0</v>
      </c>
      <c r="F9" s="55">
        <v>0</v>
      </c>
      <c r="G9" s="55"/>
    </row>
    <row r="10" spans="1:7" x14ac:dyDescent="0.2">
      <c r="A10" s="65">
        <v>10.18</v>
      </c>
      <c r="B10" s="55">
        <v>0</v>
      </c>
      <c r="C10" s="65" t="s">
        <v>25</v>
      </c>
      <c r="D10" s="65">
        <v>0</v>
      </c>
      <c r="E10" s="55">
        <v>0</v>
      </c>
      <c r="F10" s="55">
        <v>0</v>
      </c>
      <c r="G10" s="55"/>
    </row>
    <row r="11" spans="1:7" x14ac:dyDescent="0.2">
      <c r="A11" s="65">
        <v>13.28</v>
      </c>
      <c r="B11" s="55">
        <v>-13.28</v>
      </c>
      <c r="C11" s="65" t="s">
        <v>25</v>
      </c>
      <c r="D11" s="65">
        <v>0</v>
      </c>
      <c r="E11" s="55">
        <v>13.28</v>
      </c>
      <c r="F11" s="55">
        <v>13.28</v>
      </c>
      <c r="G11" s="55">
        <v>13.28</v>
      </c>
    </row>
    <row r="12" spans="1:7" x14ac:dyDescent="0.2">
      <c r="A12" s="65">
        <v>16.28</v>
      </c>
      <c r="B12" s="55">
        <f>A11-A12</f>
        <v>-3.0000000000000018</v>
      </c>
      <c r="C12" s="65">
        <v>2.0299999999999998</v>
      </c>
      <c r="D12" s="65">
        <v>0</v>
      </c>
      <c r="E12" s="55">
        <v>0.97</v>
      </c>
      <c r="F12" s="55">
        <f>C12+E12</f>
        <v>3</v>
      </c>
      <c r="G12" s="55"/>
    </row>
    <row r="13" spans="1:7" x14ac:dyDescent="0.2">
      <c r="A13" s="65">
        <v>19.32</v>
      </c>
      <c r="B13" s="55">
        <f t="shared" ref="B13:B66" si="0">A12-A13</f>
        <v>-3.0399999999999991</v>
      </c>
      <c r="C13" s="65">
        <v>1.8</v>
      </c>
      <c r="D13" s="65">
        <v>0</v>
      </c>
      <c r="E13" s="55">
        <v>1.2</v>
      </c>
      <c r="F13" s="55">
        <f t="shared" ref="F13:F66" si="1">C13+E13</f>
        <v>3</v>
      </c>
      <c r="G13" s="55"/>
    </row>
    <row r="14" spans="1:7" x14ac:dyDescent="0.2">
      <c r="A14" s="65">
        <v>23.59</v>
      </c>
      <c r="B14" s="55">
        <f t="shared" si="0"/>
        <v>-4.2699999999999996</v>
      </c>
      <c r="C14" s="65">
        <v>2.6</v>
      </c>
      <c r="D14" s="65">
        <v>0</v>
      </c>
      <c r="E14" s="55">
        <v>1.61</v>
      </c>
      <c r="F14" s="55">
        <f t="shared" si="1"/>
        <v>4.21</v>
      </c>
      <c r="G14" s="55"/>
    </row>
    <row r="15" spans="1:7" x14ac:dyDescent="0.2">
      <c r="A15" s="65">
        <v>27.28</v>
      </c>
      <c r="B15" s="55">
        <f t="shared" si="0"/>
        <v>-3.6900000000000013</v>
      </c>
      <c r="C15" s="65">
        <v>3.77</v>
      </c>
      <c r="D15" s="65">
        <v>0.02</v>
      </c>
      <c r="E15" s="55">
        <v>0</v>
      </c>
      <c r="F15" s="55">
        <f t="shared" si="1"/>
        <v>3.77</v>
      </c>
      <c r="G15" s="55"/>
    </row>
    <row r="16" spans="1:7" x14ac:dyDescent="0.2">
      <c r="A16" s="65">
        <v>28.98</v>
      </c>
      <c r="B16" s="55">
        <f t="shared" si="0"/>
        <v>-1.6999999999999993</v>
      </c>
      <c r="C16" s="65">
        <v>1.64</v>
      </c>
      <c r="D16" s="65">
        <v>0</v>
      </c>
      <c r="E16" s="55">
        <v>0.06</v>
      </c>
      <c r="F16" s="55">
        <f t="shared" si="1"/>
        <v>1.7</v>
      </c>
      <c r="G16" s="55"/>
    </row>
    <row r="17" spans="1:7" x14ac:dyDescent="0.2">
      <c r="A17" s="65">
        <v>34.28</v>
      </c>
      <c r="B17" s="55">
        <f t="shared" si="0"/>
        <v>-5.3000000000000007</v>
      </c>
      <c r="C17" s="65">
        <v>3.6</v>
      </c>
      <c r="D17" s="65">
        <v>0</v>
      </c>
      <c r="E17" s="55">
        <v>1.7</v>
      </c>
      <c r="F17" s="55">
        <f t="shared" si="1"/>
        <v>5.3</v>
      </c>
      <c r="G17" s="55"/>
    </row>
    <row r="18" spans="1:7" x14ac:dyDescent="0.2">
      <c r="A18" s="65">
        <v>38.28</v>
      </c>
      <c r="B18" s="55">
        <f t="shared" si="0"/>
        <v>-4</v>
      </c>
      <c r="C18" s="65">
        <v>3.9</v>
      </c>
      <c r="D18" s="65">
        <v>0</v>
      </c>
      <c r="E18" s="55">
        <v>0.1</v>
      </c>
      <c r="F18" s="55">
        <f t="shared" si="1"/>
        <v>4</v>
      </c>
      <c r="G18" s="55"/>
    </row>
    <row r="19" spans="1:7" x14ac:dyDescent="0.2">
      <c r="A19" s="65">
        <v>40.880000000000003</v>
      </c>
      <c r="B19" s="55">
        <f t="shared" si="0"/>
        <v>-2.6000000000000014</v>
      </c>
      <c r="C19" s="65">
        <v>2.4</v>
      </c>
      <c r="D19" s="65">
        <v>0</v>
      </c>
      <c r="E19" s="55">
        <v>0.2</v>
      </c>
      <c r="F19" s="55">
        <f t="shared" si="1"/>
        <v>2.6</v>
      </c>
      <c r="G19" s="55"/>
    </row>
    <row r="20" spans="1:7" x14ac:dyDescent="0.2">
      <c r="A20" s="65">
        <v>42.42</v>
      </c>
      <c r="B20" s="55">
        <f t="shared" si="0"/>
        <v>-1.5399999999999991</v>
      </c>
      <c r="C20" s="65">
        <v>1.38</v>
      </c>
      <c r="D20" s="65">
        <v>0</v>
      </c>
      <c r="E20" s="55">
        <v>0.16</v>
      </c>
      <c r="F20" s="55">
        <f t="shared" si="1"/>
        <v>1.5399999999999998</v>
      </c>
      <c r="G20" s="55"/>
    </row>
    <row r="21" spans="1:7" x14ac:dyDescent="0.2">
      <c r="A21" s="65">
        <v>43.83</v>
      </c>
      <c r="B21" s="55">
        <f t="shared" si="0"/>
        <v>-1.4099999999999966</v>
      </c>
      <c r="C21" s="65">
        <v>1.38</v>
      </c>
      <c r="D21" s="65">
        <v>0</v>
      </c>
      <c r="E21" s="55">
        <v>0.03</v>
      </c>
      <c r="F21" s="55">
        <f t="shared" si="1"/>
        <v>1.41</v>
      </c>
      <c r="G21" s="55"/>
    </row>
    <row r="22" spans="1:7" x14ac:dyDescent="0.2">
      <c r="A22" s="65">
        <v>47.58</v>
      </c>
      <c r="B22" s="55">
        <f t="shared" si="0"/>
        <v>-3.75</v>
      </c>
      <c r="C22" s="65">
        <v>3.65</v>
      </c>
      <c r="D22" s="65">
        <v>0</v>
      </c>
      <c r="E22" s="55">
        <v>0.1</v>
      </c>
      <c r="F22" s="55">
        <f t="shared" si="1"/>
        <v>3.75</v>
      </c>
      <c r="G22" s="55"/>
    </row>
    <row r="23" spans="1:7" x14ac:dyDescent="0.2">
      <c r="A23" s="65">
        <v>51.91</v>
      </c>
      <c r="B23" s="55">
        <f t="shared" si="0"/>
        <v>-4.3299999999999983</v>
      </c>
      <c r="C23" s="65">
        <v>4.37</v>
      </c>
      <c r="D23" s="65">
        <v>0.04</v>
      </c>
      <c r="E23" s="55">
        <v>0</v>
      </c>
      <c r="F23" s="55">
        <f t="shared" si="1"/>
        <v>4.37</v>
      </c>
      <c r="G23" s="55"/>
    </row>
    <row r="24" spans="1:7" x14ac:dyDescent="0.2">
      <c r="A24" s="65">
        <v>55.98</v>
      </c>
      <c r="B24" s="55">
        <f t="shared" si="0"/>
        <v>-4.07</v>
      </c>
      <c r="C24" s="65">
        <v>3.98</v>
      </c>
      <c r="D24" s="65">
        <v>0</v>
      </c>
      <c r="E24" s="55">
        <v>0.09</v>
      </c>
      <c r="F24" s="55">
        <f t="shared" si="1"/>
        <v>4.07</v>
      </c>
      <c r="G24" s="55"/>
    </row>
    <row r="25" spans="1:7" x14ac:dyDescent="0.2">
      <c r="A25" s="65">
        <v>61.01</v>
      </c>
      <c r="B25" s="55">
        <f t="shared" si="0"/>
        <v>-5.0300000000000011</v>
      </c>
      <c r="C25" s="65">
        <v>4.8099999999999996</v>
      </c>
      <c r="D25" s="65">
        <v>0</v>
      </c>
      <c r="E25" s="55">
        <v>0.22</v>
      </c>
      <c r="F25" s="55">
        <f t="shared" si="1"/>
        <v>5.0299999999999994</v>
      </c>
      <c r="G25" s="55"/>
    </row>
    <row r="26" spans="1:7" x14ac:dyDescent="0.2">
      <c r="A26" s="65">
        <v>67.28</v>
      </c>
      <c r="B26" s="55">
        <f t="shared" si="0"/>
        <v>-6.2700000000000031</v>
      </c>
      <c r="C26" s="65">
        <v>6.27</v>
      </c>
      <c r="D26" s="65">
        <v>0</v>
      </c>
      <c r="E26" s="55">
        <v>7.0000000000000007E-2</v>
      </c>
      <c r="F26" s="55">
        <f t="shared" si="1"/>
        <v>6.34</v>
      </c>
      <c r="G26" s="55"/>
    </row>
    <row r="27" spans="1:7" x14ac:dyDescent="0.2">
      <c r="A27" s="65">
        <v>71.430000000000007</v>
      </c>
      <c r="B27" s="55">
        <f t="shared" si="0"/>
        <v>-4.1500000000000057</v>
      </c>
      <c r="C27" s="65">
        <v>4.1399999999999997</v>
      </c>
      <c r="D27" s="65">
        <v>0</v>
      </c>
      <c r="E27" s="55">
        <v>0.01</v>
      </c>
      <c r="F27" s="55">
        <f t="shared" si="1"/>
        <v>4.1499999999999995</v>
      </c>
      <c r="G27" s="55"/>
    </row>
    <row r="28" spans="1:7" x14ac:dyDescent="0.2">
      <c r="A28" s="65">
        <v>76.28</v>
      </c>
      <c r="B28" s="55">
        <f t="shared" si="0"/>
        <v>-4.8499999999999943</v>
      </c>
      <c r="C28" s="65">
        <v>4.9800000000000004</v>
      </c>
      <c r="D28" s="65">
        <v>0.13</v>
      </c>
      <c r="E28" s="55">
        <v>0</v>
      </c>
      <c r="F28" s="55">
        <f t="shared" si="1"/>
        <v>4.9800000000000004</v>
      </c>
      <c r="G28" s="55"/>
    </row>
    <row r="29" spans="1:7" x14ac:dyDescent="0.2">
      <c r="A29" s="65">
        <v>80.739999999999995</v>
      </c>
      <c r="B29" s="55">
        <f t="shared" si="0"/>
        <v>-4.4599999999999937</v>
      </c>
      <c r="C29" s="65">
        <v>4.46</v>
      </c>
      <c r="D29" s="65">
        <v>0</v>
      </c>
      <c r="E29" s="55">
        <v>0</v>
      </c>
      <c r="F29" s="55">
        <f t="shared" si="1"/>
        <v>4.46</v>
      </c>
      <c r="G29" s="55"/>
    </row>
    <row r="30" spans="1:7" x14ac:dyDescent="0.2">
      <c r="A30" s="65">
        <v>85.25</v>
      </c>
      <c r="B30" s="55">
        <f t="shared" si="0"/>
        <v>-4.5100000000000051</v>
      </c>
      <c r="C30" s="65">
        <v>4.6399999999999997</v>
      </c>
      <c r="D30" s="65">
        <v>0.1</v>
      </c>
      <c r="E30" s="55">
        <v>0</v>
      </c>
      <c r="F30" s="55">
        <f t="shared" si="1"/>
        <v>4.6399999999999997</v>
      </c>
      <c r="G30" s="55"/>
    </row>
    <row r="31" spans="1:7" x14ac:dyDescent="0.2">
      <c r="A31" s="65">
        <v>93.88</v>
      </c>
      <c r="B31" s="55">
        <f t="shared" si="0"/>
        <v>-8.6299999999999955</v>
      </c>
      <c r="C31" s="65">
        <v>6.58</v>
      </c>
      <c r="D31" s="65">
        <v>0.08</v>
      </c>
      <c r="E31" s="55">
        <v>0</v>
      </c>
      <c r="F31" s="55">
        <f t="shared" si="1"/>
        <v>6.58</v>
      </c>
      <c r="G31" s="55"/>
    </row>
    <row r="32" spans="1:7" x14ac:dyDescent="0.2">
      <c r="A32" s="65">
        <v>98.08</v>
      </c>
      <c r="B32" s="55">
        <f t="shared" si="0"/>
        <v>-4.2000000000000028</v>
      </c>
      <c r="C32" s="65">
        <v>4.2</v>
      </c>
      <c r="D32" s="65">
        <v>0</v>
      </c>
      <c r="E32" s="55">
        <v>0</v>
      </c>
      <c r="F32" s="55">
        <f t="shared" si="1"/>
        <v>4.2</v>
      </c>
      <c r="G32" s="55"/>
    </row>
    <row r="33" spans="1:7" x14ac:dyDescent="0.2">
      <c r="A33" s="65">
        <v>103.28</v>
      </c>
      <c r="B33" s="55">
        <f t="shared" si="0"/>
        <v>-5.2000000000000028</v>
      </c>
      <c r="C33" s="65">
        <v>5.08</v>
      </c>
      <c r="D33" s="65">
        <v>0</v>
      </c>
      <c r="E33" s="55">
        <v>0.12</v>
      </c>
      <c r="F33" s="55">
        <f t="shared" si="1"/>
        <v>5.2</v>
      </c>
      <c r="G33" s="55"/>
    </row>
    <row r="34" spans="1:7" x14ac:dyDescent="0.2">
      <c r="A34" s="65">
        <v>109.28</v>
      </c>
      <c r="B34" s="55">
        <f t="shared" si="0"/>
        <v>-6</v>
      </c>
      <c r="C34" s="65">
        <v>5.98</v>
      </c>
      <c r="D34" s="65">
        <v>0</v>
      </c>
      <c r="E34" s="55">
        <v>0.02</v>
      </c>
      <c r="F34" s="55">
        <f t="shared" si="1"/>
        <v>6</v>
      </c>
      <c r="G34" s="55"/>
    </row>
    <row r="35" spans="1:7" x14ac:dyDescent="0.2">
      <c r="A35" s="65">
        <v>114.64</v>
      </c>
      <c r="B35" s="55">
        <f t="shared" si="0"/>
        <v>-5.3599999999999994</v>
      </c>
      <c r="C35" s="65">
        <v>5.6</v>
      </c>
      <c r="D35" s="65">
        <v>0.2</v>
      </c>
      <c r="E35" s="55">
        <v>0</v>
      </c>
      <c r="F35" s="55">
        <f t="shared" si="1"/>
        <v>5.6</v>
      </c>
      <c r="G35" s="55"/>
    </row>
    <row r="36" spans="1:7" x14ac:dyDescent="0.2">
      <c r="A36" s="65">
        <v>119.13</v>
      </c>
      <c r="B36" s="55">
        <f t="shared" si="0"/>
        <v>-4.4899999999999949</v>
      </c>
      <c r="C36" s="65">
        <v>4.37</v>
      </c>
      <c r="D36" s="65">
        <v>0</v>
      </c>
      <c r="E36" s="55">
        <v>0.08</v>
      </c>
      <c r="F36" s="55">
        <f t="shared" si="1"/>
        <v>4.45</v>
      </c>
      <c r="G36" s="55"/>
    </row>
    <row r="37" spans="1:7" x14ac:dyDescent="0.2">
      <c r="A37" s="65">
        <v>120.16</v>
      </c>
      <c r="B37" s="55">
        <f t="shared" si="0"/>
        <v>-1.0300000000000011</v>
      </c>
      <c r="C37" s="65">
        <v>1.02</v>
      </c>
      <c r="D37" s="65">
        <v>0</v>
      </c>
      <c r="E37" s="55">
        <v>0.01</v>
      </c>
      <c r="F37" s="55">
        <f t="shared" si="1"/>
        <v>1.03</v>
      </c>
      <c r="G37" s="55"/>
    </row>
    <row r="38" spans="1:7" x14ac:dyDescent="0.2">
      <c r="A38" s="65">
        <v>124.28</v>
      </c>
      <c r="B38" s="55">
        <f t="shared" si="0"/>
        <v>-4.1200000000000045</v>
      </c>
      <c r="C38" s="65">
        <v>4.18</v>
      </c>
      <c r="D38" s="65">
        <v>0.06</v>
      </c>
      <c r="E38" s="55">
        <v>0</v>
      </c>
      <c r="F38" s="55">
        <f t="shared" si="1"/>
        <v>4.18</v>
      </c>
      <c r="G38" s="55"/>
    </row>
    <row r="39" spans="1:7" x14ac:dyDescent="0.2">
      <c r="A39" s="65">
        <v>130.28</v>
      </c>
      <c r="B39" s="55">
        <f t="shared" si="0"/>
        <v>-6</v>
      </c>
      <c r="C39" s="65">
        <v>5.97</v>
      </c>
      <c r="D39" s="65">
        <v>0</v>
      </c>
      <c r="E39" s="55">
        <v>0.03</v>
      </c>
      <c r="F39" s="55">
        <f t="shared" si="1"/>
        <v>6</v>
      </c>
      <c r="G39" s="55"/>
    </row>
    <row r="40" spans="1:7" x14ac:dyDescent="0.2">
      <c r="A40" s="65">
        <v>136.28</v>
      </c>
      <c r="B40" s="55">
        <f t="shared" si="0"/>
        <v>-6</v>
      </c>
      <c r="C40" s="65">
        <v>5.9</v>
      </c>
      <c r="D40" s="65">
        <v>0</v>
      </c>
      <c r="E40" s="55">
        <v>0.1</v>
      </c>
      <c r="F40" s="55">
        <f t="shared" si="1"/>
        <v>6</v>
      </c>
      <c r="G40" s="55"/>
    </row>
    <row r="41" spans="1:7" x14ac:dyDescent="0.2">
      <c r="A41" s="65">
        <v>138.22999999999999</v>
      </c>
      <c r="B41" s="55">
        <f t="shared" si="0"/>
        <v>-1.9499999999999886</v>
      </c>
      <c r="C41" s="65">
        <v>1.9</v>
      </c>
      <c r="D41" s="65">
        <v>0</v>
      </c>
      <c r="E41" s="55">
        <v>0.05</v>
      </c>
      <c r="F41" s="55">
        <f t="shared" si="1"/>
        <v>1.95</v>
      </c>
      <c r="G41" s="55"/>
    </row>
    <row r="42" spans="1:7" x14ac:dyDescent="0.2">
      <c r="A42" s="65">
        <v>148.68</v>
      </c>
      <c r="B42" s="55">
        <f t="shared" si="0"/>
        <v>-10.450000000000017</v>
      </c>
      <c r="C42" s="65">
        <v>6.5</v>
      </c>
      <c r="D42" s="65">
        <v>0.05</v>
      </c>
      <c r="E42" s="55">
        <v>0</v>
      </c>
      <c r="F42" s="55">
        <f t="shared" si="1"/>
        <v>6.5</v>
      </c>
      <c r="G42" s="55"/>
    </row>
    <row r="43" spans="1:7" x14ac:dyDescent="0.2">
      <c r="A43" s="65">
        <v>151.28</v>
      </c>
      <c r="B43" s="55">
        <f t="shared" si="0"/>
        <v>-2.5999999999999943</v>
      </c>
      <c r="C43" s="65">
        <v>6.47</v>
      </c>
      <c r="D43" s="65">
        <v>0</v>
      </c>
      <c r="E43" s="55">
        <v>0.13</v>
      </c>
      <c r="F43" s="55">
        <f t="shared" si="1"/>
        <v>6.6</v>
      </c>
      <c r="G43" s="55"/>
    </row>
    <row r="44" spans="1:7" x14ac:dyDescent="0.2">
      <c r="A44" s="65">
        <v>154.33000000000001</v>
      </c>
      <c r="B44" s="55">
        <f t="shared" si="0"/>
        <v>-3.0500000000000114</v>
      </c>
      <c r="C44" s="65">
        <v>3.07</v>
      </c>
      <c r="D44" s="65">
        <v>0.02</v>
      </c>
      <c r="E44" s="55">
        <v>0</v>
      </c>
      <c r="F44" s="55">
        <f t="shared" si="1"/>
        <v>3.07</v>
      </c>
      <c r="G44" s="55"/>
    </row>
    <row r="45" spans="1:7" x14ac:dyDescent="0.2">
      <c r="A45" s="65">
        <v>158.41</v>
      </c>
      <c r="B45" s="55">
        <f t="shared" si="0"/>
        <v>-4.0799999999999841</v>
      </c>
      <c r="C45" s="65">
        <v>4.0199999999999996</v>
      </c>
      <c r="D45" s="65">
        <v>0</v>
      </c>
      <c r="E45" s="55">
        <v>0.06</v>
      </c>
      <c r="F45" s="55">
        <f t="shared" si="1"/>
        <v>4.0799999999999992</v>
      </c>
      <c r="G45" s="55"/>
    </row>
    <row r="46" spans="1:7" x14ac:dyDescent="0.2">
      <c r="A46" s="65">
        <v>160.63</v>
      </c>
      <c r="B46" s="55">
        <f t="shared" si="0"/>
        <v>-2.2199999999999989</v>
      </c>
      <c r="C46" s="65">
        <v>2.2200000000000002</v>
      </c>
      <c r="D46" s="65">
        <v>0</v>
      </c>
      <c r="E46" s="55">
        <v>0</v>
      </c>
      <c r="F46" s="55">
        <f t="shared" si="1"/>
        <v>2.2200000000000002</v>
      </c>
      <c r="G46" s="55"/>
    </row>
    <row r="47" spans="1:7" x14ac:dyDescent="0.2">
      <c r="A47" s="65">
        <v>166.28</v>
      </c>
      <c r="B47" s="55">
        <f t="shared" si="0"/>
        <v>-5.6500000000000057</v>
      </c>
      <c r="C47" s="65">
        <v>5.63</v>
      </c>
      <c r="D47" s="65">
        <v>0</v>
      </c>
      <c r="E47" s="55">
        <v>0.02</v>
      </c>
      <c r="F47" s="55">
        <f t="shared" si="1"/>
        <v>5.6499999999999995</v>
      </c>
      <c r="G47" s="55"/>
    </row>
    <row r="48" spans="1:7" x14ac:dyDescent="0.2">
      <c r="A48" s="65">
        <v>172.28</v>
      </c>
      <c r="B48" s="55">
        <f t="shared" si="0"/>
        <v>-6</v>
      </c>
      <c r="C48" s="65">
        <v>6.1</v>
      </c>
      <c r="D48" s="65">
        <v>0.1</v>
      </c>
      <c r="E48" s="55">
        <v>0</v>
      </c>
      <c r="F48" s="55">
        <f t="shared" si="1"/>
        <v>6.1</v>
      </c>
      <c r="G48" s="55"/>
    </row>
    <row r="49" spans="1:9" x14ac:dyDescent="0.2">
      <c r="A49" s="65">
        <v>177.07</v>
      </c>
      <c r="B49" s="55">
        <f t="shared" si="0"/>
        <v>-4.789999999999992</v>
      </c>
      <c r="C49" s="65">
        <v>4.8</v>
      </c>
      <c r="D49" s="65">
        <v>0</v>
      </c>
      <c r="E49" s="55">
        <v>0.67</v>
      </c>
      <c r="F49" s="55">
        <f t="shared" si="1"/>
        <v>5.47</v>
      </c>
      <c r="G49" s="55"/>
    </row>
    <row r="50" spans="1:9" x14ac:dyDescent="0.2">
      <c r="A50" s="65">
        <v>181.07</v>
      </c>
      <c r="B50" s="55">
        <f t="shared" si="0"/>
        <v>-4</v>
      </c>
      <c r="C50" s="65">
        <v>4.0599999999999996</v>
      </c>
      <c r="D50" s="65">
        <v>0</v>
      </c>
      <c r="E50" s="55">
        <v>0</v>
      </c>
      <c r="F50" s="55">
        <f t="shared" si="1"/>
        <v>4.0599999999999996</v>
      </c>
      <c r="G50" s="55"/>
    </row>
    <row r="51" spans="1:9" x14ac:dyDescent="0.2">
      <c r="A51" s="65">
        <v>187.28</v>
      </c>
      <c r="B51" s="55">
        <f t="shared" si="0"/>
        <v>-6.210000000000008</v>
      </c>
      <c r="C51" s="65">
        <v>6.04</v>
      </c>
      <c r="D51" s="65">
        <v>0</v>
      </c>
      <c r="E51" s="55">
        <v>0.17</v>
      </c>
      <c r="F51" s="55">
        <f t="shared" si="1"/>
        <v>6.21</v>
      </c>
      <c r="G51" s="55"/>
    </row>
    <row r="52" spans="1:9" x14ac:dyDescent="0.2">
      <c r="A52" s="65">
        <v>193.28</v>
      </c>
      <c r="B52" s="55">
        <f t="shared" si="0"/>
        <v>-6</v>
      </c>
      <c r="C52" s="65">
        <v>6.02</v>
      </c>
      <c r="D52" s="65">
        <v>0.02</v>
      </c>
      <c r="E52" s="55">
        <v>0</v>
      </c>
      <c r="F52" s="55">
        <f t="shared" si="1"/>
        <v>6.02</v>
      </c>
      <c r="G52" s="55"/>
    </row>
    <row r="53" spans="1:9" x14ac:dyDescent="0.2">
      <c r="A53" s="65">
        <v>199.28</v>
      </c>
      <c r="B53" s="55">
        <f t="shared" si="0"/>
        <v>-6</v>
      </c>
      <c r="C53" s="65">
        <v>5.95</v>
      </c>
      <c r="D53" s="65">
        <v>0</v>
      </c>
      <c r="E53" s="55">
        <v>0.05</v>
      </c>
      <c r="F53" s="55">
        <f t="shared" si="1"/>
        <v>6</v>
      </c>
      <c r="G53" s="55"/>
    </row>
    <row r="54" spans="1:9" x14ac:dyDescent="0.2">
      <c r="A54" s="65">
        <v>205.28</v>
      </c>
      <c r="B54" s="55">
        <f t="shared" si="0"/>
        <v>-6</v>
      </c>
      <c r="C54" s="65">
        <v>6</v>
      </c>
      <c r="D54" s="65">
        <v>0</v>
      </c>
      <c r="E54" s="55">
        <v>0</v>
      </c>
      <c r="F54" s="55">
        <f t="shared" si="1"/>
        <v>6</v>
      </c>
      <c r="G54" s="55"/>
    </row>
    <row r="55" spans="1:9" x14ac:dyDescent="0.2">
      <c r="A55" s="65">
        <v>210.45</v>
      </c>
      <c r="B55" s="55">
        <f t="shared" si="0"/>
        <v>-5.1699999999999875</v>
      </c>
      <c r="C55" s="65">
        <v>5.15</v>
      </c>
      <c r="D55" s="65">
        <v>0</v>
      </c>
      <c r="E55" s="55">
        <v>0.02</v>
      </c>
      <c r="F55" s="55">
        <f t="shared" si="1"/>
        <v>5.17</v>
      </c>
      <c r="G55" s="55"/>
    </row>
    <row r="56" spans="1:9" x14ac:dyDescent="0.2">
      <c r="A56" s="65">
        <v>216.84</v>
      </c>
      <c r="B56" s="55">
        <f t="shared" si="0"/>
        <v>-6.3900000000000148</v>
      </c>
      <c r="C56" s="65">
        <v>6.47</v>
      </c>
      <c r="D56" s="65">
        <v>0.08</v>
      </c>
      <c r="E56" s="55">
        <v>0</v>
      </c>
      <c r="F56" s="55">
        <f t="shared" si="1"/>
        <v>6.47</v>
      </c>
      <c r="G56" s="55"/>
    </row>
    <row r="57" spans="1:9" x14ac:dyDescent="0.2">
      <c r="A57" s="55">
        <v>223.28</v>
      </c>
      <c r="B57" s="55">
        <f t="shared" si="0"/>
        <v>-6.4399999999999977</v>
      </c>
      <c r="C57" s="55">
        <v>6.35</v>
      </c>
      <c r="D57" s="55">
        <v>0</v>
      </c>
      <c r="E57" s="55">
        <v>0.09</v>
      </c>
      <c r="F57" s="55">
        <f t="shared" si="1"/>
        <v>6.4399999999999995</v>
      </c>
      <c r="G57" s="55"/>
      <c r="H57" s="29"/>
      <c r="I57" s="29"/>
    </row>
    <row r="58" spans="1:9" x14ac:dyDescent="0.2">
      <c r="A58" s="55">
        <v>228.95</v>
      </c>
      <c r="B58" s="55">
        <f t="shared" si="0"/>
        <v>-5.6699999999999875</v>
      </c>
      <c r="C58" s="55">
        <v>5.73</v>
      </c>
      <c r="D58" s="55">
        <v>0.06</v>
      </c>
      <c r="E58" s="55">
        <v>0</v>
      </c>
      <c r="F58" s="55">
        <f t="shared" si="1"/>
        <v>5.73</v>
      </c>
      <c r="G58" s="55"/>
      <c r="H58" s="29"/>
      <c r="I58" s="29"/>
    </row>
    <row r="59" spans="1:9" x14ac:dyDescent="0.2">
      <c r="A59" s="55">
        <v>235.28</v>
      </c>
      <c r="B59" s="55">
        <f t="shared" si="0"/>
        <v>-6.3300000000000125</v>
      </c>
      <c r="C59" s="55">
        <v>5.14</v>
      </c>
      <c r="D59" s="55">
        <v>0</v>
      </c>
      <c r="E59" s="55">
        <v>1.19</v>
      </c>
      <c r="F59" s="55">
        <f t="shared" si="1"/>
        <v>6.33</v>
      </c>
      <c r="G59" s="55"/>
      <c r="H59" s="29"/>
      <c r="I59" s="29"/>
    </row>
    <row r="60" spans="1:9" x14ac:dyDescent="0.2">
      <c r="A60" s="55">
        <v>241.28</v>
      </c>
      <c r="B60" s="55">
        <f t="shared" si="0"/>
        <v>-6</v>
      </c>
      <c r="C60" s="55">
        <v>5.12</v>
      </c>
      <c r="D60" s="55">
        <v>0.12</v>
      </c>
      <c r="E60" s="55">
        <v>0</v>
      </c>
      <c r="F60" s="55">
        <f t="shared" si="1"/>
        <v>5.12</v>
      </c>
      <c r="G60" s="55"/>
      <c r="H60" s="29"/>
      <c r="I60" s="29"/>
    </row>
    <row r="61" spans="1:9" x14ac:dyDescent="0.2">
      <c r="A61" s="55">
        <v>247.28</v>
      </c>
      <c r="B61" s="55">
        <f t="shared" si="0"/>
        <v>-6</v>
      </c>
      <c r="C61" s="55">
        <v>6</v>
      </c>
      <c r="D61" s="55">
        <v>0</v>
      </c>
      <c r="E61" s="55">
        <v>0</v>
      </c>
      <c r="F61" s="55">
        <f t="shared" si="1"/>
        <v>6</v>
      </c>
      <c r="G61" s="55"/>
      <c r="H61" s="29"/>
      <c r="I61" s="29"/>
    </row>
    <row r="62" spans="1:9" x14ac:dyDescent="0.2">
      <c r="A62" s="55">
        <v>249.88</v>
      </c>
      <c r="B62" s="55">
        <f t="shared" si="0"/>
        <v>-2.5999999999999943</v>
      </c>
      <c r="C62" s="55">
        <v>2.5</v>
      </c>
      <c r="D62" s="55">
        <v>0</v>
      </c>
      <c r="E62" s="55">
        <v>0.1</v>
      </c>
      <c r="F62" s="55">
        <f t="shared" si="1"/>
        <v>2.6</v>
      </c>
      <c r="G62" s="55"/>
      <c r="H62" s="29"/>
      <c r="I62" s="29"/>
    </row>
    <row r="63" spans="1:9" x14ac:dyDescent="0.2">
      <c r="A63" s="55">
        <v>253.2</v>
      </c>
      <c r="B63" s="55">
        <f t="shared" si="0"/>
        <v>-3.3199999999999932</v>
      </c>
      <c r="C63" s="55">
        <v>3.45</v>
      </c>
      <c r="D63" s="55">
        <v>0.05</v>
      </c>
      <c r="E63" s="55">
        <v>0</v>
      </c>
      <c r="F63" s="55">
        <f t="shared" si="1"/>
        <v>3.45</v>
      </c>
      <c r="G63" s="55"/>
      <c r="H63" s="29"/>
      <c r="I63" s="29"/>
    </row>
    <row r="64" spans="1:9" x14ac:dyDescent="0.2">
      <c r="A64" s="55">
        <v>259.27999999999997</v>
      </c>
      <c r="B64" s="55">
        <f t="shared" si="0"/>
        <v>-6.0799999999999841</v>
      </c>
      <c r="C64" s="55">
        <v>5.97</v>
      </c>
      <c r="D64" s="55">
        <v>0</v>
      </c>
      <c r="E64" s="55">
        <v>0.03</v>
      </c>
      <c r="F64" s="55">
        <f t="shared" si="1"/>
        <v>6</v>
      </c>
      <c r="G64" s="55"/>
      <c r="H64" s="29"/>
      <c r="I64" s="29"/>
    </row>
    <row r="65" spans="1:9" x14ac:dyDescent="0.2">
      <c r="A65" s="55">
        <v>265.27999999999997</v>
      </c>
      <c r="B65" s="55">
        <f t="shared" si="0"/>
        <v>-6</v>
      </c>
      <c r="C65" s="55">
        <v>6.06</v>
      </c>
      <c r="D65" s="55">
        <v>0.06</v>
      </c>
      <c r="E65" s="55">
        <v>0</v>
      </c>
      <c r="F65" s="55">
        <f t="shared" si="1"/>
        <v>6.06</v>
      </c>
      <c r="G65" s="55"/>
      <c r="H65" s="29"/>
      <c r="I65" s="29"/>
    </row>
    <row r="66" spans="1:9" x14ac:dyDescent="0.2">
      <c r="A66" s="55">
        <v>268.51</v>
      </c>
      <c r="B66" s="55">
        <f t="shared" si="0"/>
        <v>-3.2300000000000182</v>
      </c>
      <c r="C66" s="55">
        <v>3.25</v>
      </c>
      <c r="D66" s="55">
        <v>0.02</v>
      </c>
      <c r="E66" s="55">
        <v>0</v>
      </c>
      <c r="F66" s="55">
        <f t="shared" si="1"/>
        <v>3.25</v>
      </c>
      <c r="G66" s="55"/>
      <c r="H66" s="29"/>
      <c r="I66" s="29"/>
    </row>
    <row r="67" spans="1:9" s="29" customFormat="1" x14ac:dyDescent="0.2">
      <c r="A67" s="56" t="s">
        <v>27</v>
      </c>
      <c r="B67" s="56">
        <f>SUM(B9:B66)</f>
        <v>-268.51</v>
      </c>
      <c r="C67" s="56">
        <f>SUM(C12:C66)</f>
        <v>244.64999999999998</v>
      </c>
      <c r="D67" s="56">
        <f>SUM(D15:D66)</f>
        <v>1.2100000000000002</v>
      </c>
      <c r="E67" s="56">
        <f>SUM(E9:E66)</f>
        <v>22.740000000000009</v>
      </c>
      <c r="F67" s="56">
        <f>SUM(F9:F66)</f>
        <v>267.39</v>
      </c>
      <c r="G67" s="56">
        <f>A66-F67</f>
        <v>1.1200000000000045</v>
      </c>
    </row>
    <row r="68" spans="1:9" s="29" customFormat="1" x14ac:dyDescent="0.2">
      <c r="A68" s="52"/>
      <c r="B68" s="52"/>
      <c r="D68" s="52"/>
      <c r="E68" s="52"/>
      <c r="F68" s="52"/>
      <c r="G68" s="52"/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"/>
  <sheetViews>
    <sheetView topLeftCell="A58" zoomScale="110" zoomScaleNormal="110" workbookViewId="0">
      <selection activeCell="F93" sqref="F93"/>
    </sheetView>
  </sheetViews>
  <sheetFormatPr defaultRowHeight="12" customHeight="1" x14ac:dyDescent="0.2"/>
  <cols>
    <col min="1" max="1" width="6.7109375" style="48" customWidth="1"/>
    <col min="2" max="2" width="7.7109375" style="53" customWidth="1"/>
    <col min="3" max="3" width="5" style="48" bestFit="1" customWidth="1"/>
    <col min="4" max="4" width="7" style="48" customWidth="1"/>
    <col min="5" max="5" width="18.28515625" style="48" bestFit="1" customWidth="1"/>
    <col min="6" max="6" width="56.7109375" style="48" customWidth="1"/>
    <col min="7" max="16384" width="9.140625" style="49"/>
  </cols>
  <sheetData>
    <row r="1" spans="1:6" ht="12" customHeight="1" x14ac:dyDescent="0.2">
      <c r="A1" s="53"/>
      <c r="B1" s="49"/>
      <c r="C1" s="53"/>
      <c r="D1" s="53"/>
      <c r="F1" s="53" t="s">
        <v>354</v>
      </c>
    </row>
    <row r="2" spans="1:6" ht="12" customHeight="1" x14ac:dyDescent="0.2">
      <c r="A2" s="75" t="s">
        <v>333</v>
      </c>
      <c r="B2" s="75"/>
      <c r="C2" s="75"/>
      <c r="D2" s="75"/>
      <c r="E2" s="58" t="s">
        <v>350</v>
      </c>
      <c r="F2" s="57"/>
    </row>
    <row r="3" spans="1:6" s="59" customFormat="1" ht="12" customHeight="1" x14ac:dyDescent="0.2">
      <c r="A3" s="58" t="s">
        <v>29</v>
      </c>
      <c r="B3" s="58" t="s">
        <v>3</v>
      </c>
      <c r="C3" s="58" t="s">
        <v>4</v>
      </c>
      <c r="D3" s="58" t="s">
        <v>126</v>
      </c>
      <c r="E3" s="58" t="s">
        <v>349</v>
      </c>
      <c r="F3" s="58" t="s">
        <v>124</v>
      </c>
    </row>
    <row r="4" spans="1:6" ht="12" customHeight="1" x14ac:dyDescent="0.2">
      <c r="A4" s="57">
        <v>0</v>
      </c>
      <c r="B4" s="57">
        <v>1</v>
      </c>
      <c r="C4" s="57">
        <v>1</v>
      </c>
      <c r="D4" s="57" t="s">
        <v>30</v>
      </c>
      <c r="E4" s="57"/>
      <c r="F4" s="57" t="s">
        <v>351</v>
      </c>
    </row>
    <row r="5" spans="1:6" ht="12" customHeight="1" x14ac:dyDescent="0.2">
      <c r="A5" s="57">
        <v>1</v>
      </c>
      <c r="B5" s="57">
        <v>2</v>
      </c>
      <c r="C5" s="57">
        <v>1</v>
      </c>
      <c r="D5" s="57" t="s">
        <v>30</v>
      </c>
      <c r="E5" s="57"/>
      <c r="F5" s="57" t="s">
        <v>352</v>
      </c>
    </row>
    <row r="6" spans="1:6" ht="12" customHeight="1" x14ac:dyDescent="0.2">
      <c r="A6" s="57">
        <v>2</v>
      </c>
      <c r="B6" s="57">
        <v>3</v>
      </c>
      <c r="C6" s="57">
        <v>1</v>
      </c>
      <c r="D6" s="57" t="s">
        <v>30</v>
      </c>
      <c r="E6" s="57"/>
      <c r="F6" s="57" t="s">
        <v>1</v>
      </c>
    </row>
    <row r="7" spans="1:6" ht="12" customHeight="1" x14ac:dyDescent="0.2">
      <c r="A7" s="57">
        <v>7</v>
      </c>
      <c r="B7" s="57">
        <v>8</v>
      </c>
      <c r="C7" s="57">
        <v>1</v>
      </c>
      <c r="D7" s="57" t="s">
        <v>30</v>
      </c>
      <c r="E7" s="57">
        <v>7.02</v>
      </c>
      <c r="F7" s="57"/>
    </row>
    <row r="8" spans="1:6" ht="12" customHeight="1" x14ac:dyDescent="0.2">
      <c r="A8" s="57">
        <v>8</v>
      </c>
      <c r="B8" s="57">
        <v>9</v>
      </c>
      <c r="C8" s="57">
        <v>1</v>
      </c>
      <c r="D8" s="57" t="s">
        <v>32</v>
      </c>
      <c r="E8" s="57">
        <v>8.02</v>
      </c>
      <c r="F8" s="57" t="s">
        <v>2</v>
      </c>
    </row>
    <row r="9" spans="1:6" ht="12" customHeight="1" x14ac:dyDescent="0.2">
      <c r="A9" s="57">
        <v>10</v>
      </c>
      <c r="B9" s="57">
        <v>11</v>
      </c>
      <c r="C9" s="57">
        <v>1</v>
      </c>
      <c r="D9" s="57" t="s">
        <v>32</v>
      </c>
      <c r="E9" s="57">
        <v>10.33</v>
      </c>
      <c r="F9" s="57" t="s">
        <v>1</v>
      </c>
    </row>
    <row r="10" spans="1:6" ht="12" customHeight="1" x14ac:dyDescent="0.2">
      <c r="A10" s="57">
        <v>13</v>
      </c>
      <c r="B10" s="57">
        <v>14</v>
      </c>
      <c r="C10" s="57">
        <v>1</v>
      </c>
      <c r="D10" s="57" t="s">
        <v>32</v>
      </c>
      <c r="E10" s="57" t="s">
        <v>35</v>
      </c>
      <c r="F10" s="57"/>
    </row>
    <row r="11" spans="1:6" ht="12" customHeight="1" x14ac:dyDescent="0.2">
      <c r="A11" s="57">
        <v>16</v>
      </c>
      <c r="B11" s="57">
        <v>17</v>
      </c>
      <c r="C11" s="57">
        <v>1</v>
      </c>
      <c r="D11" s="57" t="s">
        <v>32</v>
      </c>
      <c r="E11" s="57">
        <v>16.100000000000001</v>
      </c>
      <c r="F11" s="57"/>
    </row>
    <row r="12" spans="1:6" ht="12" customHeight="1" x14ac:dyDescent="0.2">
      <c r="A12" s="57">
        <v>19</v>
      </c>
      <c r="B12" s="57">
        <v>20</v>
      </c>
      <c r="C12" s="57">
        <v>1</v>
      </c>
      <c r="D12" s="57" t="s">
        <v>32</v>
      </c>
      <c r="E12" s="57" t="s">
        <v>36</v>
      </c>
      <c r="F12" s="57"/>
    </row>
    <row r="13" spans="1:6" ht="12" customHeight="1" x14ac:dyDescent="0.2">
      <c r="A13" s="60">
        <v>21</v>
      </c>
      <c r="B13" s="60">
        <v>22</v>
      </c>
      <c r="C13" s="60">
        <v>1</v>
      </c>
      <c r="D13" s="61" t="s">
        <v>5</v>
      </c>
      <c r="E13" s="57" t="s">
        <v>37</v>
      </c>
      <c r="F13" s="57" t="s">
        <v>395</v>
      </c>
    </row>
    <row r="14" spans="1:6" ht="12" customHeight="1" x14ac:dyDescent="0.2">
      <c r="A14" s="60">
        <v>24</v>
      </c>
      <c r="B14" s="60">
        <v>25</v>
      </c>
      <c r="C14" s="60">
        <v>1</v>
      </c>
      <c r="D14" s="61" t="s">
        <v>5</v>
      </c>
      <c r="E14" s="57" t="s">
        <v>38</v>
      </c>
      <c r="F14" s="57" t="s">
        <v>395</v>
      </c>
    </row>
    <row r="15" spans="1:6" ht="12" customHeight="1" x14ac:dyDescent="0.2">
      <c r="A15" s="60">
        <v>35</v>
      </c>
      <c r="B15" s="60">
        <v>36</v>
      </c>
      <c r="C15" s="60">
        <v>1</v>
      </c>
      <c r="D15" s="61" t="s">
        <v>6</v>
      </c>
      <c r="E15" s="57"/>
      <c r="F15" s="57" t="s">
        <v>39</v>
      </c>
    </row>
    <row r="16" spans="1:6" ht="12" customHeight="1" x14ac:dyDescent="0.2">
      <c r="A16" s="60">
        <v>37</v>
      </c>
      <c r="B16" s="60">
        <v>38</v>
      </c>
      <c r="C16" s="60">
        <v>1</v>
      </c>
      <c r="D16" s="61" t="s">
        <v>5</v>
      </c>
      <c r="E16" s="57"/>
      <c r="F16" s="57" t="s">
        <v>57</v>
      </c>
    </row>
    <row r="17" spans="1:6" ht="12" customHeight="1" x14ac:dyDescent="0.2">
      <c r="A17" s="60">
        <v>38</v>
      </c>
      <c r="B17" s="60">
        <v>39</v>
      </c>
      <c r="C17" s="60">
        <v>1</v>
      </c>
      <c r="D17" s="61" t="s">
        <v>5</v>
      </c>
      <c r="E17" s="57" t="s">
        <v>43</v>
      </c>
      <c r="F17" s="57" t="s">
        <v>48</v>
      </c>
    </row>
    <row r="18" spans="1:6" ht="12" customHeight="1" x14ac:dyDescent="0.2">
      <c r="A18" s="60">
        <v>39</v>
      </c>
      <c r="B18" s="60">
        <v>40</v>
      </c>
      <c r="C18" s="60">
        <v>1</v>
      </c>
      <c r="D18" s="61" t="s">
        <v>5</v>
      </c>
      <c r="E18" s="57" t="s">
        <v>40</v>
      </c>
      <c r="F18" s="57" t="s">
        <v>41</v>
      </c>
    </row>
    <row r="19" spans="1:6" ht="12" customHeight="1" x14ac:dyDescent="0.2">
      <c r="A19" s="60">
        <v>40</v>
      </c>
      <c r="B19" s="60">
        <v>41</v>
      </c>
      <c r="C19" s="60">
        <v>1</v>
      </c>
      <c r="D19" s="61" t="s">
        <v>5</v>
      </c>
      <c r="E19" s="57"/>
      <c r="F19" s="57" t="s">
        <v>42</v>
      </c>
    </row>
    <row r="20" spans="1:6" ht="12" customHeight="1" x14ac:dyDescent="0.2">
      <c r="A20" s="60">
        <v>41</v>
      </c>
      <c r="B20" s="60">
        <v>42</v>
      </c>
      <c r="C20" s="60">
        <v>1</v>
      </c>
      <c r="D20" s="61" t="s">
        <v>5</v>
      </c>
      <c r="E20" s="57">
        <v>41</v>
      </c>
      <c r="F20" s="57"/>
    </row>
    <row r="21" spans="1:6" ht="12" customHeight="1" x14ac:dyDescent="0.2">
      <c r="A21" s="60">
        <v>42</v>
      </c>
      <c r="B21" s="60">
        <v>43</v>
      </c>
      <c r="C21" s="60">
        <v>1</v>
      </c>
      <c r="D21" s="61" t="s">
        <v>5</v>
      </c>
      <c r="E21" s="57" t="s">
        <v>58</v>
      </c>
      <c r="F21" s="57" t="s">
        <v>59</v>
      </c>
    </row>
    <row r="22" spans="1:6" ht="12" customHeight="1" x14ac:dyDescent="0.2">
      <c r="A22" s="60">
        <v>43</v>
      </c>
      <c r="B22" s="60">
        <v>44</v>
      </c>
      <c r="C22" s="60">
        <v>1</v>
      </c>
      <c r="D22" s="61" t="s">
        <v>5</v>
      </c>
      <c r="E22" s="57" t="s">
        <v>60</v>
      </c>
      <c r="F22" s="57" t="s">
        <v>61</v>
      </c>
    </row>
    <row r="23" spans="1:6" ht="12" customHeight="1" x14ac:dyDescent="0.2">
      <c r="A23" s="60">
        <v>44</v>
      </c>
      <c r="B23" s="60">
        <v>45</v>
      </c>
      <c r="C23" s="60">
        <v>1</v>
      </c>
      <c r="D23" s="61" t="s">
        <v>5</v>
      </c>
      <c r="E23" s="57"/>
      <c r="F23" s="57" t="s">
        <v>62</v>
      </c>
    </row>
    <row r="24" spans="1:6" ht="12" customHeight="1" x14ac:dyDescent="0.2">
      <c r="A24" s="60">
        <v>45</v>
      </c>
      <c r="B24" s="60">
        <v>46</v>
      </c>
      <c r="C24" s="60">
        <v>1</v>
      </c>
      <c r="D24" s="61" t="s">
        <v>5</v>
      </c>
      <c r="E24" s="57"/>
      <c r="F24" s="57" t="s">
        <v>63</v>
      </c>
    </row>
    <row r="25" spans="1:6" ht="12" customHeight="1" x14ac:dyDescent="0.2">
      <c r="A25" s="60">
        <v>47</v>
      </c>
      <c r="B25" s="60">
        <v>48</v>
      </c>
      <c r="C25" s="60">
        <v>1</v>
      </c>
      <c r="D25" s="61" t="s">
        <v>5</v>
      </c>
      <c r="E25" s="57"/>
      <c r="F25" s="57" t="s">
        <v>65</v>
      </c>
    </row>
    <row r="26" spans="1:6" ht="12" customHeight="1" x14ac:dyDescent="0.2">
      <c r="A26" s="60">
        <v>49</v>
      </c>
      <c r="B26" s="60">
        <v>50</v>
      </c>
      <c r="C26" s="60">
        <v>1</v>
      </c>
      <c r="D26" s="61" t="s">
        <v>5</v>
      </c>
      <c r="E26" s="57" t="s">
        <v>64</v>
      </c>
      <c r="F26" s="57" t="s">
        <v>49</v>
      </c>
    </row>
    <row r="27" spans="1:6" ht="12" customHeight="1" x14ac:dyDescent="0.2">
      <c r="A27" s="60">
        <v>50</v>
      </c>
      <c r="B27" s="60">
        <v>51</v>
      </c>
      <c r="C27" s="60">
        <v>1</v>
      </c>
      <c r="D27" s="61" t="s">
        <v>5</v>
      </c>
      <c r="E27" s="57"/>
      <c r="F27" s="57" t="s">
        <v>50</v>
      </c>
    </row>
    <row r="28" spans="1:6" ht="12" customHeight="1" x14ac:dyDescent="0.2">
      <c r="A28" s="60">
        <v>51</v>
      </c>
      <c r="B28" s="60">
        <v>52</v>
      </c>
      <c r="C28" s="60">
        <v>1</v>
      </c>
      <c r="D28" s="61" t="s">
        <v>5</v>
      </c>
      <c r="E28" s="57"/>
      <c r="F28" s="57" t="s">
        <v>66</v>
      </c>
    </row>
    <row r="29" spans="1:6" ht="12" customHeight="1" x14ac:dyDescent="0.2">
      <c r="A29" s="60">
        <v>52</v>
      </c>
      <c r="B29" s="60">
        <v>53</v>
      </c>
      <c r="C29" s="60">
        <v>1</v>
      </c>
      <c r="D29" s="61" t="s">
        <v>5</v>
      </c>
      <c r="E29" s="57"/>
      <c r="F29" s="57" t="s">
        <v>73</v>
      </c>
    </row>
    <row r="30" spans="1:6" ht="12" customHeight="1" x14ac:dyDescent="0.2">
      <c r="A30" s="60">
        <v>53</v>
      </c>
      <c r="B30" s="60">
        <v>54</v>
      </c>
      <c r="C30" s="60">
        <v>1</v>
      </c>
      <c r="D30" s="61" t="s">
        <v>5</v>
      </c>
      <c r="E30" s="57"/>
      <c r="F30" s="57" t="s">
        <v>67</v>
      </c>
    </row>
    <row r="31" spans="1:6" ht="12" customHeight="1" x14ac:dyDescent="0.2">
      <c r="A31" s="60">
        <v>57</v>
      </c>
      <c r="B31" s="60">
        <v>58</v>
      </c>
      <c r="C31" s="60">
        <v>1</v>
      </c>
      <c r="D31" s="61" t="s">
        <v>5</v>
      </c>
      <c r="E31" s="57" t="s">
        <v>117</v>
      </c>
      <c r="F31" s="57" t="s">
        <v>116</v>
      </c>
    </row>
    <row r="32" spans="1:6" ht="12" customHeight="1" x14ac:dyDescent="0.2">
      <c r="A32" s="60">
        <v>59</v>
      </c>
      <c r="B32" s="60">
        <v>60</v>
      </c>
      <c r="C32" s="60">
        <v>1</v>
      </c>
      <c r="D32" s="61" t="s">
        <v>8</v>
      </c>
      <c r="E32" s="57">
        <v>59.52</v>
      </c>
      <c r="F32" s="57"/>
    </row>
    <row r="33" spans="1:6" ht="12" customHeight="1" x14ac:dyDescent="0.2">
      <c r="A33" s="60">
        <v>60</v>
      </c>
      <c r="B33" s="60">
        <v>61</v>
      </c>
      <c r="C33" s="60">
        <v>1</v>
      </c>
      <c r="D33" s="61" t="s">
        <v>8</v>
      </c>
      <c r="E33" s="57">
        <v>60.1</v>
      </c>
      <c r="F33" s="57" t="s">
        <v>44</v>
      </c>
    </row>
    <row r="34" spans="1:6" ht="12" customHeight="1" x14ac:dyDescent="0.2">
      <c r="A34" s="60">
        <v>61</v>
      </c>
      <c r="B34" s="60">
        <v>62</v>
      </c>
      <c r="C34" s="60">
        <v>1</v>
      </c>
      <c r="D34" s="61" t="s">
        <v>8</v>
      </c>
      <c r="E34" s="57">
        <v>61.12</v>
      </c>
      <c r="F34" s="57" t="s">
        <v>45</v>
      </c>
    </row>
    <row r="35" spans="1:6" ht="12" customHeight="1" x14ac:dyDescent="0.2">
      <c r="A35" s="60">
        <v>62</v>
      </c>
      <c r="B35" s="60">
        <v>63</v>
      </c>
      <c r="C35" s="60">
        <v>1</v>
      </c>
      <c r="D35" s="61" t="s">
        <v>8</v>
      </c>
      <c r="E35" s="57" t="s">
        <v>120</v>
      </c>
      <c r="F35" s="57" t="s">
        <v>46</v>
      </c>
    </row>
    <row r="36" spans="1:6" ht="12" customHeight="1" x14ac:dyDescent="0.2">
      <c r="A36" s="60">
        <v>63</v>
      </c>
      <c r="B36" s="60">
        <v>64</v>
      </c>
      <c r="C36" s="60">
        <v>1</v>
      </c>
      <c r="D36" s="61" t="s">
        <v>8</v>
      </c>
      <c r="E36" s="57"/>
      <c r="F36" s="57" t="s">
        <v>115</v>
      </c>
    </row>
    <row r="37" spans="1:6" ht="12" customHeight="1" x14ac:dyDescent="0.2">
      <c r="A37" s="60">
        <v>64</v>
      </c>
      <c r="B37" s="60">
        <v>65</v>
      </c>
      <c r="C37" s="60">
        <v>1</v>
      </c>
      <c r="D37" s="61" t="s">
        <v>8</v>
      </c>
      <c r="E37" s="57">
        <v>64.8</v>
      </c>
      <c r="F37" s="57" t="s">
        <v>353</v>
      </c>
    </row>
    <row r="38" spans="1:6" ht="12" customHeight="1" x14ac:dyDescent="0.2">
      <c r="A38" s="60">
        <v>65</v>
      </c>
      <c r="B38" s="60">
        <v>66</v>
      </c>
      <c r="C38" s="60">
        <v>1</v>
      </c>
      <c r="D38" s="61" t="s">
        <v>8</v>
      </c>
      <c r="E38" s="57" t="s">
        <v>118</v>
      </c>
      <c r="F38" s="57"/>
    </row>
    <row r="39" spans="1:6" ht="12" customHeight="1" x14ac:dyDescent="0.2">
      <c r="A39" s="60">
        <v>66</v>
      </c>
      <c r="B39" s="60">
        <v>67</v>
      </c>
      <c r="C39" s="60">
        <v>1</v>
      </c>
      <c r="D39" s="61" t="s">
        <v>6</v>
      </c>
      <c r="E39" s="57" t="s">
        <v>119</v>
      </c>
      <c r="F39" s="57"/>
    </row>
    <row r="40" spans="1:6" ht="12" customHeight="1" x14ac:dyDescent="0.2">
      <c r="A40" s="60">
        <v>67</v>
      </c>
      <c r="B40" s="60">
        <v>68</v>
      </c>
      <c r="C40" s="60">
        <v>1</v>
      </c>
      <c r="D40" s="61" t="s">
        <v>8</v>
      </c>
      <c r="E40" s="57" t="s">
        <v>121</v>
      </c>
      <c r="F40" s="57"/>
    </row>
    <row r="41" spans="1:6" ht="12" customHeight="1" x14ac:dyDescent="0.2">
      <c r="A41" s="60">
        <v>68</v>
      </c>
      <c r="B41" s="60">
        <v>69</v>
      </c>
      <c r="C41" s="60">
        <v>1</v>
      </c>
      <c r="D41" s="61" t="s">
        <v>8</v>
      </c>
      <c r="E41" s="57" t="s">
        <v>122</v>
      </c>
      <c r="F41" s="57" t="s">
        <v>74</v>
      </c>
    </row>
    <row r="42" spans="1:6" ht="12" customHeight="1" x14ac:dyDescent="0.2">
      <c r="A42" s="60">
        <v>71</v>
      </c>
      <c r="B42" s="60">
        <v>72</v>
      </c>
      <c r="C42" s="60">
        <v>1</v>
      </c>
      <c r="D42" s="61" t="s">
        <v>8</v>
      </c>
      <c r="E42" s="57"/>
      <c r="F42" s="57" t="s">
        <v>72</v>
      </c>
    </row>
    <row r="43" spans="1:6" ht="12" customHeight="1" x14ac:dyDescent="0.2">
      <c r="A43" s="60">
        <v>73</v>
      </c>
      <c r="B43" s="60">
        <v>74</v>
      </c>
      <c r="C43" s="60">
        <v>1</v>
      </c>
      <c r="D43" s="61" t="s">
        <v>8</v>
      </c>
      <c r="E43" s="57"/>
      <c r="F43" s="57" t="s">
        <v>47</v>
      </c>
    </row>
    <row r="44" spans="1:6" ht="12" customHeight="1" x14ac:dyDescent="0.2">
      <c r="A44" s="60">
        <v>74</v>
      </c>
      <c r="B44" s="60">
        <v>75</v>
      </c>
      <c r="C44" s="60">
        <v>1</v>
      </c>
      <c r="D44" s="61" t="s">
        <v>8</v>
      </c>
      <c r="E44" s="57"/>
      <c r="F44" s="57" t="s">
        <v>69</v>
      </c>
    </row>
    <row r="45" spans="1:6" ht="12" customHeight="1" x14ac:dyDescent="0.2">
      <c r="A45" s="60">
        <v>76</v>
      </c>
      <c r="B45" s="60">
        <v>77</v>
      </c>
      <c r="C45" s="60">
        <v>1</v>
      </c>
      <c r="D45" s="61" t="s">
        <v>6</v>
      </c>
      <c r="E45" s="57"/>
      <c r="F45" s="57" t="s">
        <v>68</v>
      </c>
    </row>
    <row r="46" spans="1:6" ht="12" customHeight="1" x14ac:dyDescent="0.2">
      <c r="A46" s="60">
        <v>77</v>
      </c>
      <c r="B46" s="60">
        <v>78</v>
      </c>
      <c r="C46" s="60">
        <v>1</v>
      </c>
      <c r="D46" s="61" t="s">
        <v>5</v>
      </c>
      <c r="E46" s="57"/>
      <c r="F46" s="57" t="s">
        <v>75</v>
      </c>
    </row>
    <row r="47" spans="1:6" ht="12" customHeight="1" x14ac:dyDescent="0.2">
      <c r="A47" s="60">
        <v>78</v>
      </c>
      <c r="B47" s="60">
        <v>79</v>
      </c>
      <c r="C47" s="60">
        <v>1</v>
      </c>
      <c r="D47" s="61" t="s">
        <v>5</v>
      </c>
      <c r="E47" s="57" t="s">
        <v>113</v>
      </c>
      <c r="F47" s="57" t="s">
        <v>114</v>
      </c>
    </row>
    <row r="48" spans="1:6" ht="12" customHeight="1" x14ac:dyDescent="0.2">
      <c r="A48" s="60">
        <v>79</v>
      </c>
      <c r="B48" s="60">
        <v>80</v>
      </c>
      <c r="C48" s="60">
        <v>1</v>
      </c>
      <c r="D48" s="61" t="s">
        <v>5</v>
      </c>
      <c r="E48" s="57" t="s">
        <v>112</v>
      </c>
      <c r="F48" s="57"/>
    </row>
    <row r="49" spans="1:6" ht="12" customHeight="1" x14ac:dyDescent="0.2">
      <c r="A49" s="60">
        <v>80</v>
      </c>
      <c r="B49" s="60">
        <v>81</v>
      </c>
      <c r="C49" s="60">
        <v>1</v>
      </c>
      <c r="D49" s="61" t="s">
        <v>6</v>
      </c>
      <c r="E49" s="57" t="s">
        <v>111</v>
      </c>
      <c r="F49" s="57" t="s">
        <v>71</v>
      </c>
    </row>
    <row r="50" spans="1:6" ht="12" customHeight="1" x14ac:dyDescent="0.2">
      <c r="A50" s="60">
        <v>81.209999999999994</v>
      </c>
      <c r="B50" s="60">
        <v>81.5</v>
      </c>
      <c r="C50" s="60">
        <v>0.29000000000000625</v>
      </c>
      <c r="D50" s="61" t="s">
        <v>5</v>
      </c>
      <c r="E50" s="57">
        <v>81.305000000000007</v>
      </c>
      <c r="F50" s="57"/>
    </row>
    <row r="51" spans="1:6" ht="12" customHeight="1" x14ac:dyDescent="0.2">
      <c r="A51" s="60">
        <v>82</v>
      </c>
      <c r="B51" s="60">
        <v>82.54</v>
      </c>
      <c r="C51" s="60">
        <v>0.54000000000000625</v>
      </c>
      <c r="D51" s="61" t="s">
        <v>5</v>
      </c>
      <c r="E51" s="57"/>
      <c r="F51" s="57" t="s">
        <v>70</v>
      </c>
    </row>
    <row r="52" spans="1:6" ht="12" customHeight="1" x14ac:dyDescent="0.2">
      <c r="A52" s="60">
        <v>82.54</v>
      </c>
      <c r="B52" s="60">
        <v>83</v>
      </c>
      <c r="C52" s="60">
        <v>0.45999999999999375</v>
      </c>
      <c r="D52" s="61" t="s">
        <v>9</v>
      </c>
      <c r="E52" s="57"/>
      <c r="F52" s="57" t="s">
        <v>67</v>
      </c>
    </row>
    <row r="53" spans="1:6" ht="12" customHeight="1" x14ac:dyDescent="0.2">
      <c r="A53" s="60">
        <v>83</v>
      </c>
      <c r="B53" s="60">
        <v>83.37</v>
      </c>
      <c r="C53" s="60">
        <v>0.37000000000000455</v>
      </c>
      <c r="D53" s="61" t="s">
        <v>9</v>
      </c>
      <c r="E53" s="57"/>
      <c r="F53" s="57" t="s">
        <v>108</v>
      </c>
    </row>
    <row r="54" spans="1:6" ht="12" customHeight="1" x14ac:dyDescent="0.2">
      <c r="A54" s="60">
        <v>83.37</v>
      </c>
      <c r="B54" s="60">
        <v>84</v>
      </c>
      <c r="C54" s="60">
        <v>0.62999999999999545</v>
      </c>
      <c r="D54" s="61" t="s">
        <v>9</v>
      </c>
      <c r="E54" s="57" t="s">
        <v>110</v>
      </c>
      <c r="F54" s="57"/>
    </row>
    <row r="55" spans="1:6" ht="12" customHeight="1" x14ac:dyDescent="0.2">
      <c r="A55" s="60">
        <v>84</v>
      </c>
      <c r="B55" s="60">
        <v>84.59</v>
      </c>
      <c r="C55" s="60">
        <v>0.59000000000000341</v>
      </c>
      <c r="D55" s="61" t="s">
        <v>9</v>
      </c>
      <c r="E55" s="57" t="s">
        <v>109</v>
      </c>
      <c r="F55" s="57"/>
    </row>
    <row r="56" spans="1:6" ht="12" customHeight="1" x14ac:dyDescent="0.2">
      <c r="A56" s="60">
        <v>100</v>
      </c>
      <c r="B56" s="60">
        <v>101</v>
      </c>
      <c r="C56" s="60">
        <v>1</v>
      </c>
      <c r="D56" s="61" t="s">
        <v>6</v>
      </c>
      <c r="E56" s="57"/>
      <c r="F56" s="57" t="s">
        <v>123</v>
      </c>
    </row>
    <row r="57" spans="1:6" ht="12" customHeight="1" x14ac:dyDescent="0.2">
      <c r="A57" s="60">
        <v>114</v>
      </c>
      <c r="B57" s="60">
        <v>115</v>
      </c>
      <c r="C57" s="60">
        <v>1</v>
      </c>
      <c r="D57" s="61" t="s">
        <v>6</v>
      </c>
      <c r="E57" s="57" t="s">
        <v>83</v>
      </c>
      <c r="F57" s="57"/>
    </row>
    <row r="58" spans="1:6" ht="12" customHeight="1" x14ac:dyDescent="0.2">
      <c r="A58" s="62">
        <v>119</v>
      </c>
      <c r="B58" s="62">
        <v>119.5</v>
      </c>
      <c r="C58" s="63">
        <v>0.5</v>
      </c>
      <c r="D58" s="61" t="s">
        <v>15</v>
      </c>
      <c r="E58" s="57" t="s">
        <v>80</v>
      </c>
      <c r="F58" s="57"/>
    </row>
    <row r="59" spans="1:6" ht="12" customHeight="1" x14ac:dyDescent="0.2">
      <c r="A59" s="62">
        <v>119.5</v>
      </c>
      <c r="B59" s="62">
        <v>120.13</v>
      </c>
      <c r="C59" s="63">
        <v>0.62999999999999545</v>
      </c>
      <c r="D59" s="61" t="s">
        <v>12</v>
      </c>
      <c r="E59" s="57" t="s">
        <v>80</v>
      </c>
      <c r="F59" s="57"/>
    </row>
    <row r="60" spans="1:6" ht="12" customHeight="1" x14ac:dyDescent="0.2">
      <c r="A60" s="62">
        <v>120.13</v>
      </c>
      <c r="B60" s="62">
        <v>120.5</v>
      </c>
      <c r="C60" s="63">
        <v>0.37000000000000455</v>
      </c>
      <c r="D60" s="61" t="s">
        <v>9</v>
      </c>
      <c r="E60" s="57"/>
      <c r="F60" s="57" t="s">
        <v>82</v>
      </c>
    </row>
    <row r="61" spans="1:6" ht="12" customHeight="1" x14ac:dyDescent="0.2">
      <c r="A61" s="60">
        <v>131</v>
      </c>
      <c r="B61" s="60">
        <v>132</v>
      </c>
      <c r="C61" s="60">
        <v>1</v>
      </c>
      <c r="D61" s="64" t="s">
        <v>16</v>
      </c>
      <c r="E61" s="57"/>
      <c r="F61" s="57" t="s">
        <v>79</v>
      </c>
    </row>
    <row r="62" spans="1:6" ht="12" customHeight="1" x14ac:dyDescent="0.2">
      <c r="A62" s="60">
        <v>136</v>
      </c>
      <c r="B62" s="60">
        <v>137</v>
      </c>
      <c r="C62" s="60">
        <v>1</v>
      </c>
      <c r="D62" s="64" t="s">
        <v>16</v>
      </c>
      <c r="E62" s="57"/>
      <c r="F62" s="57" t="s">
        <v>81</v>
      </c>
    </row>
    <row r="63" spans="1:6" ht="12" customHeight="1" x14ac:dyDescent="0.2">
      <c r="A63" s="60">
        <v>139</v>
      </c>
      <c r="B63" s="60">
        <v>140</v>
      </c>
      <c r="C63" s="60">
        <v>1</v>
      </c>
      <c r="D63" s="64" t="s">
        <v>16</v>
      </c>
      <c r="E63" s="57"/>
      <c r="F63" s="57" t="s">
        <v>77</v>
      </c>
    </row>
    <row r="64" spans="1:6" ht="12" customHeight="1" x14ac:dyDescent="0.2">
      <c r="A64" s="60">
        <v>146</v>
      </c>
      <c r="B64" s="60">
        <v>147</v>
      </c>
      <c r="C64" s="60">
        <v>1</v>
      </c>
      <c r="D64" s="61" t="s">
        <v>16</v>
      </c>
      <c r="E64" s="57"/>
      <c r="F64" s="57" t="s">
        <v>76</v>
      </c>
    </row>
    <row r="65" spans="1:6" ht="12" customHeight="1" x14ac:dyDescent="0.2">
      <c r="A65" s="60">
        <v>148</v>
      </c>
      <c r="B65" s="60">
        <v>149</v>
      </c>
      <c r="C65" s="60">
        <v>1</v>
      </c>
      <c r="D65" s="61" t="s">
        <v>16</v>
      </c>
      <c r="E65" s="57"/>
      <c r="F65" s="57" t="s">
        <v>78</v>
      </c>
    </row>
    <row r="66" spans="1:6" ht="12" customHeight="1" x14ac:dyDescent="0.2">
      <c r="A66" s="60">
        <v>150</v>
      </c>
      <c r="B66" s="60">
        <v>151</v>
      </c>
      <c r="C66" s="60">
        <v>1</v>
      </c>
      <c r="D66" s="61" t="s">
        <v>16</v>
      </c>
      <c r="E66" s="57"/>
      <c r="F66" s="57" t="s">
        <v>89</v>
      </c>
    </row>
    <row r="67" spans="1:6" ht="12" customHeight="1" x14ac:dyDescent="0.2">
      <c r="A67" s="60">
        <v>151</v>
      </c>
      <c r="B67" s="60">
        <v>152</v>
      </c>
      <c r="C67" s="60">
        <v>1</v>
      </c>
      <c r="D67" s="61" t="s">
        <v>16</v>
      </c>
      <c r="E67" s="57" t="s">
        <v>84</v>
      </c>
      <c r="F67" s="57"/>
    </row>
    <row r="68" spans="1:6" ht="12" customHeight="1" x14ac:dyDescent="0.2">
      <c r="A68" s="60">
        <v>152</v>
      </c>
      <c r="B68" s="60">
        <v>153</v>
      </c>
      <c r="C68" s="60">
        <v>1</v>
      </c>
      <c r="D68" s="61" t="s">
        <v>16</v>
      </c>
      <c r="E68" s="57">
        <v>152.79</v>
      </c>
      <c r="F68" s="57" t="s">
        <v>88</v>
      </c>
    </row>
    <row r="69" spans="1:6" ht="12" customHeight="1" x14ac:dyDescent="0.2">
      <c r="A69" s="60">
        <v>155</v>
      </c>
      <c r="B69" s="60">
        <v>156</v>
      </c>
      <c r="C69" s="60">
        <v>1</v>
      </c>
      <c r="D69" s="61" t="s">
        <v>16</v>
      </c>
      <c r="E69" s="57" t="s">
        <v>86</v>
      </c>
      <c r="F69" s="57" t="s">
        <v>87</v>
      </c>
    </row>
    <row r="70" spans="1:6" ht="12" customHeight="1" x14ac:dyDescent="0.2">
      <c r="A70" s="60">
        <v>157</v>
      </c>
      <c r="B70" s="60">
        <v>157.5</v>
      </c>
      <c r="C70" s="60">
        <v>0.5</v>
      </c>
      <c r="D70" s="61" t="s">
        <v>16</v>
      </c>
      <c r="E70" s="57"/>
      <c r="F70" s="57" t="s">
        <v>33</v>
      </c>
    </row>
    <row r="71" spans="1:6" ht="12" customHeight="1" x14ac:dyDescent="0.2">
      <c r="A71" s="60">
        <v>158.07</v>
      </c>
      <c r="B71" s="60">
        <v>158.5</v>
      </c>
      <c r="C71" s="60">
        <v>0.43000000000000682</v>
      </c>
      <c r="D71" s="61" t="s">
        <v>6</v>
      </c>
      <c r="E71" s="57"/>
      <c r="F71" s="57" t="s">
        <v>81</v>
      </c>
    </row>
    <row r="72" spans="1:6" ht="12" customHeight="1" x14ac:dyDescent="0.2">
      <c r="A72" s="60">
        <v>158.5</v>
      </c>
      <c r="B72" s="60">
        <v>159.28</v>
      </c>
      <c r="C72" s="60">
        <v>0.78000000000000114</v>
      </c>
      <c r="D72" s="61" t="s">
        <v>6</v>
      </c>
      <c r="E72" s="57" t="s">
        <v>85</v>
      </c>
      <c r="F72" s="57" t="s">
        <v>81</v>
      </c>
    </row>
    <row r="73" spans="1:6" ht="12" customHeight="1" x14ac:dyDescent="0.2">
      <c r="A73" s="60">
        <v>192</v>
      </c>
      <c r="B73" s="60">
        <v>193</v>
      </c>
      <c r="C73" s="60">
        <v>1</v>
      </c>
      <c r="D73" s="61" t="s">
        <v>16</v>
      </c>
      <c r="E73" s="57"/>
      <c r="F73" s="57" t="s">
        <v>92</v>
      </c>
    </row>
    <row r="74" spans="1:6" ht="12" customHeight="1" x14ac:dyDescent="0.2">
      <c r="A74" s="60">
        <v>194</v>
      </c>
      <c r="B74" s="60">
        <v>195</v>
      </c>
      <c r="C74" s="60">
        <v>1</v>
      </c>
      <c r="D74" s="61" t="s">
        <v>16</v>
      </c>
      <c r="E74" s="57"/>
      <c r="F74" s="57" t="s">
        <v>90</v>
      </c>
    </row>
    <row r="75" spans="1:6" ht="12" customHeight="1" x14ac:dyDescent="0.2">
      <c r="A75" s="60">
        <v>195</v>
      </c>
      <c r="B75" s="60">
        <v>196</v>
      </c>
      <c r="C75" s="60">
        <v>1</v>
      </c>
      <c r="D75" s="61" t="s">
        <v>16</v>
      </c>
      <c r="E75" s="57"/>
      <c r="F75" s="57"/>
    </row>
    <row r="76" spans="1:6" ht="12" customHeight="1" x14ac:dyDescent="0.2">
      <c r="A76" s="60">
        <v>196</v>
      </c>
      <c r="B76" s="60">
        <v>197</v>
      </c>
      <c r="C76" s="60">
        <v>1</v>
      </c>
      <c r="D76" s="61" t="s">
        <v>16</v>
      </c>
      <c r="E76" s="57"/>
      <c r="F76" s="57" t="s">
        <v>91</v>
      </c>
    </row>
    <row r="77" spans="1:6" ht="12" customHeight="1" x14ac:dyDescent="0.2">
      <c r="A77" s="60">
        <v>197</v>
      </c>
      <c r="B77" s="60">
        <v>198</v>
      </c>
      <c r="C77" s="60">
        <v>1</v>
      </c>
      <c r="D77" s="61" t="s">
        <v>15</v>
      </c>
      <c r="E77" s="57"/>
      <c r="F77" s="57"/>
    </row>
    <row r="78" spans="1:6" ht="12" customHeight="1" x14ac:dyDescent="0.2">
      <c r="A78" s="60">
        <v>198</v>
      </c>
      <c r="B78" s="60">
        <v>199</v>
      </c>
      <c r="C78" s="60">
        <v>1</v>
      </c>
      <c r="D78" s="61" t="s">
        <v>16</v>
      </c>
      <c r="E78" s="57"/>
      <c r="F78" s="57"/>
    </row>
    <row r="79" spans="1:6" ht="12" customHeight="1" x14ac:dyDescent="0.2">
      <c r="A79" s="60">
        <v>199</v>
      </c>
      <c r="B79" s="60">
        <v>200</v>
      </c>
      <c r="C79" s="60">
        <v>1</v>
      </c>
      <c r="D79" s="61" t="s">
        <v>16</v>
      </c>
      <c r="E79" s="57"/>
      <c r="F79" s="57"/>
    </row>
    <row r="80" spans="1:6" ht="12" customHeight="1" x14ac:dyDescent="0.2">
      <c r="A80" s="60">
        <v>200</v>
      </c>
      <c r="B80" s="60">
        <v>201</v>
      </c>
      <c r="C80" s="60">
        <v>1</v>
      </c>
      <c r="D80" s="61" t="s">
        <v>16</v>
      </c>
      <c r="E80" s="57"/>
      <c r="F80" s="57"/>
    </row>
    <row r="81" spans="1:6" ht="12" customHeight="1" x14ac:dyDescent="0.2">
      <c r="A81" s="60">
        <v>201</v>
      </c>
      <c r="B81" s="60">
        <v>202</v>
      </c>
      <c r="C81" s="60">
        <v>1</v>
      </c>
      <c r="D81" s="61" t="s">
        <v>16</v>
      </c>
      <c r="E81" s="57"/>
      <c r="F81" s="57" t="s">
        <v>93</v>
      </c>
    </row>
    <row r="82" spans="1:6" ht="12" customHeight="1" x14ac:dyDescent="0.2">
      <c r="A82" s="60">
        <v>202</v>
      </c>
      <c r="B82" s="60">
        <v>203</v>
      </c>
      <c r="C82" s="60">
        <v>1</v>
      </c>
      <c r="D82" s="61" t="s">
        <v>16</v>
      </c>
      <c r="E82" s="57"/>
      <c r="F82" s="57" t="s">
        <v>33</v>
      </c>
    </row>
    <row r="83" spans="1:6" ht="12" customHeight="1" x14ac:dyDescent="0.2">
      <c r="A83" s="60">
        <v>203</v>
      </c>
      <c r="B83" s="60">
        <v>203.5</v>
      </c>
      <c r="C83" s="60">
        <v>0.5</v>
      </c>
      <c r="D83" s="61" t="s">
        <v>16</v>
      </c>
      <c r="E83" s="57"/>
      <c r="F83" s="57" t="s">
        <v>94</v>
      </c>
    </row>
    <row r="84" spans="1:6" ht="12" customHeight="1" x14ac:dyDescent="0.2">
      <c r="A84" s="62">
        <v>203.5</v>
      </c>
      <c r="B84" s="62">
        <v>203.88</v>
      </c>
      <c r="C84" s="63">
        <v>0.37999999999999545</v>
      </c>
      <c r="D84" s="61" t="s">
        <v>16</v>
      </c>
      <c r="E84" s="57"/>
      <c r="F84" s="57" t="s">
        <v>95</v>
      </c>
    </row>
    <row r="85" spans="1:6" ht="12" customHeight="1" x14ac:dyDescent="0.2">
      <c r="A85" s="60">
        <v>209.5</v>
      </c>
      <c r="B85" s="60">
        <v>210.5</v>
      </c>
      <c r="C85" s="60">
        <v>1</v>
      </c>
      <c r="D85" s="61" t="s">
        <v>16</v>
      </c>
      <c r="E85" s="57"/>
      <c r="F85" s="57" t="s">
        <v>96</v>
      </c>
    </row>
    <row r="86" spans="1:6" ht="12" customHeight="1" x14ac:dyDescent="0.2">
      <c r="A86" s="60">
        <v>210.5</v>
      </c>
      <c r="B86" s="60">
        <v>211.5</v>
      </c>
      <c r="C86" s="60">
        <v>1</v>
      </c>
      <c r="D86" s="61" t="s">
        <v>16</v>
      </c>
      <c r="E86" s="57"/>
      <c r="F86" s="57" t="s">
        <v>97</v>
      </c>
    </row>
    <row r="87" spans="1:6" ht="12" customHeight="1" x14ac:dyDescent="0.2">
      <c r="A87" s="60">
        <v>216.5</v>
      </c>
      <c r="B87" s="60">
        <v>217.5</v>
      </c>
      <c r="C87" s="60">
        <v>1</v>
      </c>
      <c r="D87" s="61" t="s">
        <v>16</v>
      </c>
      <c r="E87" s="57" t="s">
        <v>98</v>
      </c>
      <c r="F87" s="57"/>
    </row>
    <row r="88" spans="1:6" ht="12" customHeight="1" x14ac:dyDescent="0.2">
      <c r="A88" s="62">
        <v>217.5</v>
      </c>
      <c r="B88" s="62">
        <v>218.01</v>
      </c>
      <c r="C88" s="63">
        <v>0.50999999999999091</v>
      </c>
      <c r="D88" s="61" t="s">
        <v>16</v>
      </c>
      <c r="E88" s="57">
        <v>217.03</v>
      </c>
      <c r="F88" s="57"/>
    </row>
    <row r="89" spans="1:6" ht="12" customHeight="1" x14ac:dyDescent="0.2">
      <c r="A89" s="62">
        <v>218.37</v>
      </c>
      <c r="B89" s="62">
        <v>218.93</v>
      </c>
      <c r="C89" s="63">
        <v>0.56000000000000227</v>
      </c>
      <c r="D89" s="61" t="s">
        <v>17</v>
      </c>
      <c r="E89" s="57" t="s">
        <v>99</v>
      </c>
      <c r="F89" s="57"/>
    </row>
    <row r="90" spans="1:6" ht="12" customHeight="1" x14ac:dyDescent="0.2">
      <c r="A90" s="62">
        <v>219.5</v>
      </c>
      <c r="B90" s="62">
        <v>220</v>
      </c>
      <c r="C90" s="63">
        <v>0.5</v>
      </c>
      <c r="D90" s="61" t="s">
        <v>18</v>
      </c>
      <c r="E90" s="57">
        <v>219.4</v>
      </c>
      <c r="F90" s="57"/>
    </row>
    <row r="91" spans="1:6" ht="12" customHeight="1" x14ac:dyDescent="0.2">
      <c r="A91" s="60">
        <v>227</v>
      </c>
      <c r="B91" s="60">
        <v>228</v>
      </c>
      <c r="C91" s="60">
        <v>1</v>
      </c>
      <c r="D91" s="61" t="s">
        <v>16</v>
      </c>
      <c r="E91" s="57">
        <v>227.36</v>
      </c>
      <c r="F91" s="57" t="s">
        <v>104</v>
      </c>
    </row>
    <row r="92" spans="1:6" ht="12" customHeight="1" x14ac:dyDescent="0.2">
      <c r="A92" s="60">
        <v>228</v>
      </c>
      <c r="B92" s="60">
        <v>229</v>
      </c>
      <c r="C92" s="60">
        <v>1</v>
      </c>
      <c r="D92" s="61" t="s">
        <v>16</v>
      </c>
      <c r="E92" s="57" t="s">
        <v>103</v>
      </c>
      <c r="F92" s="57"/>
    </row>
    <row r="93" spans="1:6" ht="12" customHeight="1" x14ac:dyDescent="0.2">
      <c r="A93" s="60">
        <v>230.97</v>
      </c>
      <c r="B93" s="60">
        <v>231.33</v>
      </c>
      <c r="C93" s="60">
        <v>0.36000000000001364</v>
      </c>
      <c r="D93" s="61" t="s">
        <v>20</v>
      </c>
      <c r="E93" s="57"/>
      <c r="F93" s="57" t="s">
        <v>105</v>
      </c>
    </row>
    <row r="94" spans="1:6" ht="12" customHeight="1" x14ac:dyDescent="0.2">
      <c r="A94" s="60">
        <v>231.33</v>
      </c>
      <c r="B94" s="60">
        <v>232.07</v>
      </c>
      <c r="C94" s="60">
        <v>0.73999999999998067</v>
      </c>
      <c r="D94" s="61" t="s">
        <v>13</v>
      </c>
      <c r="E94" s="57" t="s">
        <v>106</v>
      </c>
      <c r="F94" s="57"/>
    </row>
    <row r="95" spans="1:6" ht="12" customHeight="1" x14ac:dyDescent="0.2">
      <c r="A95" s="60">
        <v>232.5</v>
      </c>
      <c r="B95" s="60">
        <v>233</v>
      </c>
      <c r="C95" s="60">
        <v>0.5</v>
      </c>
      <c r="D95" s="61" t="s">
        <v>16</v>
      </c>
      <c r="E95" s="57" t="s">
        <v>107</v>
      </c>
      <c r="F95" s="57"/>
    </row>
    <row r="96" spans="1:6" ht="12" customHeight="1" x14ac:dyDescent="0.2">
      <c r="A96" s="60">
        <v>236.5</v>
      </c>
      <c r="B96" s="60">
        <v>237</v>
      </c>
      <c r="C96" s="60">
        <v>0.5</v>
      </c>
      <c r="D96" s="61" t="s">
        <v>16</v>
      </c>
      <c r="E96" s="57" t="s">
        <v>102</v>
      </c>
      <c r="F96" s="57"/>
    </row>
    <row r="97" spans="1:6" ht="12" customHeight="1" x14ac:dyDescent="0.2">
      <c r="A97" s="60">
        <v>239</v>
      </c>
      <c r="B97" s="60">
        <v>240</v>
      </c>
      <c r="C97" s="60">
        <v>1</v>
      </c>
      <c r="D97" s="61" t="s">
        <v>16</v>
      </c>
      <c r="E97" s="57" t="s">
        <v>101</v>
      </c>
      <c r="F97" s="57"/>
    </row>
    <row r="98" spans="1:6" ht="12" customHeight="1" x14ac:dyDescent="0.2">
      <c r="A98" s="60">
        <v>245</v>
      </c>
      <c r="B98" s="60">
        <v>246</v>
      </c>
      <c r="C98" s="60">
        <v>1</v>
      </c>
      <c r="D98" s="61" t="s">
        <v>16</v>
      </c>
      <c r="E98" s="57"/>
      <c r="F98" s="57" t="s">
        <v>81</v>
      </c>
    </row>
    <row r="99" spans="1:6" ht="12" customHeight="1" x14ac:dyDescent="0.2">
      <c r="A99" s="60">
        <v>247.28</v>
      </c>
      <c r="B99" s="60">
        <v>248</v>
      </c>
      <c r="C99" s="60">
        <f>B99-A99</f>
        <v>0.71999999999999886</v>
      </c>
      <c r="D99" s="57" t="s">
        <v>31</v>
      </c>
      <c r="E99" s="57" t="s">
        <v>100</v>
      </c>
      <c r="F99" s="57" t="s">
        <v>53</v>
      </c>
    </row>
    <row r="100" spans="1:6" ht="12" customHeight="1" x14ac:dyDescent="0.2">
      <c r="A100" s="60">
        <v>248</v>
      </c>
      <c r="B100" s="60">
        <v>249</v>
      </c>
      <c r="C100" s="60">
        <f t="shared" ref="C100:C104" si="0">B100-A100</f>
        <v>1</v>
      </c>
      <c r="D100" s="57" t="s">
        <v>31</v>
      </c>
      <c r="E100" s="57"/>
      <c r="F100" s="57" t="s">
        <v>54</v>
      </c>
    </row>
    <row r="101" spans="1:6" ht="12" customHeight="1" x14ac:dyDescent="0.2">
      <c r="A101" s="60">
        <v>249</v>
      </c>
      <c r="B101" s="60">
        <v>249.88</v>
      </c>
      <c r="C101" s="60">
        <f t="shared" si="0"/>
        <v>0.87999999999999545</v>
      </c>
      <c r="D101" s="57" t="s">
        <v>31</v>
      </c>
      <c r="E101" s="57"/>
      <c r="F101" s="57" t="s">
        <v>55</v>
      </c>
    </row>
    <row r="102" spans="1:6" ht="12" customHeight="1" x14ac:dyDescent="0.2">
      <c r="A102" s="60">
        <v>249.88</v>
      </c>
      <c r="B102" s="60">
        <v>250</v>
      </c>
      <c r="C102" s="60">
        <f t="shared" si="0"/>
        <v>0.12000000000000455</v>
      </c>
      <c r="D102" s="57" t="s">
        <v>31</v>
      </c>
      <c r="E102" s="57"/>
      <c r="F102" s="57" t="s">
        <v>56</v>
      </c>
    </row>
    <row r="103" spans="1:6" ht="12" customHeight="1" x14ac:dyDescent="0.2">
      <c r="A103" s="60">
        <v>251</v>
      </c>
      <c r="B103" s="60">
        <v>252</v>
      </c>
      <c r="C103" s="60">
        <f t="shared" si="0"/>
        <v>1</v>
      </c>
      <c r="D103" s="57" t="s">
        <v>31</v>
      </c>
      <c r="E103" s="57" t="s">
        <v>51</v>
      </c>
      <c r="F103" s="57"/>
    </row>
    <row r="104" spans="1:6" ht="12" customHeight="1" x14ac:dyDescent="0.2">
      <c r="A104" s="60">
        <v>252</v>
      </c>
      <c r="B104" s="60">
        <v>253.2</v>
      </c>
      <c r="C104" s="60">
        <f t="shared" si="0"/>
        <v>1.1999999999999886</v>
      </c>
      <c r="D104" s="57" t="s">
        <v>31</v>
      </c>
      <c r="E104" s="57" t="s">
        <v>52</v>
      </c>
      <c r="F104" s="57"/>
    </row>
  </sheetData>
  <mergeCells count="1">
    <mergeCell ref="A2:D2"/>
  </mergeCells>
  <pageMargins left="0.23622047244094491" right="0.23622047244094491" top="0.23622047244094491" bottom="0.23622047244094491" header="0.31496062992125984" footer="0.31496062992125984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53"/>
  <sheetViews>
    <sheetView showWhiteSpace="0" view="pageLayout" zoomScale="80" zoomScaleNormal="100" zoomScalePageLayoutView="80" workbookViewId="0">
      <selection activeCell="G15" sqref="G15"/>
    </sheetView>
  </sheetViews>
  <sheetFormatPr defaultRowHeight="15" x14ac:dyDescent="0.25"/>
  <cols>
    <col min="3" max="3" width="13" customWidth="1"/>
    <col min="4" max="4" width="11.5703125" bestFit="1" customWidth="1"/>
  </cols>
  <sheetData>
    <row r="1" spans="1:24" x14ac:dyDescent="0.25">
      <c r="A1" s="7" t="s">
        <v>171</v>
      </c>
      <c r="B1" s="15"/>
      <c r="C1" s="15"/>
      <c r="K1" s="24"/>
      <c r="L1" s="6"/>
      <c r="M1" s="6"/>
      <c r="N1" s="6"/>
      <c r="O1" s="23"/>
      <c r="P1" s="11"/>
      <c r="Q1" s="23"/>
      <c r="X1" s="17"/>
    </row>
    <row r="2" spans="1:24" x14ac:dyDescent="0.25">
      <c r="A2" s="7"/>
      <c r="B2" s="15"/>
      <c r="C2" s="15"/>
      <c r="J2" s="23"/>
      <c r="K2" s="23"/>
      <c r="L2" s="23"/>
      <c r="M2" s="23"/>
      <c r="N2" s="23"/>
      <c r="O2" s="23"/>
      <c r="P2" s="11"/>
      <c r="Q2" s="23"/>
      <c r="X2" s="17"/>
    </row>
    <row r="3" spans="1:24" x14ac:dyDescent="0.25">
      <c r="A3" s="7" t="s">
        <v>170</v>
      </c>
      <c r="B3" s="15"/>
      <c r="C3" s="19" t="s">
        <v>169</v>
      </c>
      <c r="J3" s="23"/>
      <c r="K3" s="23"/>
      <c r="L3" s="23"/>
      <c r="M3" s="23"/>
      <c r="N3" s="23"/>
      <c r="O3" s="23"/>
      <c r="P3" s="11"/>
      <c r="Q3" s="23"/>
      <c r="X3" s="17"/>
    </row>
    <row r="4" spans="1:24" x14ac:dyDescent="0.25">
      <c r="A4" s="24" t="s">
        <v>168</v>
      </c>
      <c r="B4" s="11"/>
      <c r="C4" s="5" t="s">
        <v>167</v>
      </c>
      <c r="D4" s="23"/>
      <c r="J4" s="23"/>
      <c r="K4" s="23"/>
      <c r="L4" s="23"/>
      <c r="M4" s="23"/>
      <c r="N4" s="23"/>
      <c r="O4" s="23"/>
      <c r="P4" s="11"/>
      <c r="Q4" s="23"/>
      <c r="X4" s="17"/>
    </row>
    <row r="5" spans="1:24" x14ac:dyDescent="0.25">
      <c r="A5" s="24"/>
      <c r="B5" s="11"/>
      <c r="C5" s="19" t="s">
        <v>166</v>
      </c>
      <c r="D5" s="17"/>
      <c r="J5" s="23"/>
      <c r="K5" s="23"/>
      <c r="L5" s="23"/>
      <c r="M5" s="23"/>
      <c r="N5" s="23"/>
      <c r="O5" s="23"/>
      <c r="P5" s="11"/>
      <c r="Q5" s="23"/>
      <c r="X5" s="17"/>
    </row>
    <row r="6" spans="1:24" x14ac:dyDescent="0.25">
      <c r="A6" s="18" t="s">
        <v>165</v>
      </c>
      <c r="B6" s="11"/>
      <c r="C6" s="5" t="s">
        <v>164</v>
      </c>
      <c r="D6" s="17"/>
      <c r="J6" s="23"/>
      <c r="K6" s="23"/>
      <c r="L6" s="23"/>
      <c r="M6" s="23"/>
      <c r="N6" s="23"/>
      <c r="O6" s="23"/>
      <c r="P6" s="11"/>
      <c r="Q6" s="23"/>
      <c r="X6" s="17"/>
    </row>
    <row r="7" spans="1:24" x14ac:dyDescent="0.25">
      <c r="A7" s="24" t="s">
        <v>163</v>
      </c>
      <c r="B7" s="11"/>
      <c r="C7" s="5" t="s">
        <v>162</v>
      </c>
      <c r="D7" s="17"/>
      <c r="J7" s="23"/>
      <c r="K7" s="23"/>
      <c r="L7" s="23"/>
      <c r="M7" s="23"/>
      <c r="N7" s="23"/>
      <c r="O7" s="23"/>
      <c r="P7" s="11"/>
      <c r="Q7" s="23"/>
      <c r="X7" s="17"/>
    </row>
    <row r="8" spans="1:24" x14ac:dyDescent="0.25">
      <c r="A8" s="7"/>
      <c r="B8" s="15"/>
      <c r="C8" s="19"/>
      <c r="J8" s="23"/>
      <c r="K8" s="23"/>
      <c r="L8" s="23"/>
      <c r="M8" s="23"/>
      <c r="N8" s="23"/>
      <c r="O8" s="23"/>
      <c r="P8" s="11"/>
      <c r="Q8" s="23"/>
      <c r="X8" s="17"/>
    </row>
    <row r="9" spans="1:24" x14ac:dyDescent="0.25">
      <c r="A9" s="18" t="s">
        <v>161</v>
      </c>
      <c r="C9" s="26" t="s">
        <v>160</v>
      </c>
      <c r="J9" s="23"/>
      <c r="K9" s="23"/>
      <c r="L9" s="23"/>
      <c r="M9" s="23"/>
      <c r="N9" s="23"/>
      <c r="O9" s="23"/>
      <c r="P9" s="11"/>
      <c r="Q9" s="23"/>
      <c r="X9" s="17"/>
    </row>
    <row r="10" spans="1:24" x14ac:dyDescent="0.25">
      <c r="A10" s="1" t="s">
        <v>159</v>
      </c>
      <c r="C10" s="8" t="s">
        <v>158</v>
      </c>
      <c r="F10" s="10"/>
      <c r="G10" s="17"/>
      <c r="J10" s="23"/>
      <c r="K10" s="23"/>
      <c r="L10" s="23"/>
      <c r="M10" s="23"/>
      <c r="N10" s="23"/>
      <c r="O10" s="23"/>
      <c r="P10" s="11"/>
      <c r="Q10" s="23"/>
      <c r="U10" s="21"/>
      <c r="V10" s="23"/>
      <c r="W10" s="23"/>
      <c r="X10" s="17"/>
    </row>
    <row r="11" spans="1:24" x14ac:dyDescent="0.25">
      <c r="A11" s="18" t="s">
        <v>157</v>
      </c>
      <c r="C11" s="20">
        <v>2636593</v>
      </c>
      <c r="D11" t="s">
        <v>156</v>
      </c>
      <c r="F11" s="10"/>
      <c r="G11" s="17"/>
      <c r="J11" s="23"/>
      <c r="K11" s="23"/>
      <c r="L11" s="23"/>
      <c r="M11" s="23"/>
      <c r="N11" s="23"/>
      <c r="O11" s="23"/>
      <c r="P11" s="11"/>
      <c r="Q11" s="23"/>
      <c r="U11" s="21"/>
      <c r="V11" s="23"/>
      <c r="W11" s="23"/>
      <c r="X11" s="17"/>
    </row>
    <row r="12" spans="1:24" x14ac:dyDescent="0.25">
      <c r="A12" s="18"/>
      <c r="C12" s="20">
        <v>16804</v>
      </c>
      <c r="D12" t="s">
        <v>155</v>
      </c>
      <c r="F12" s="10"/>
      <c r="G12" s="17"/>
      <c r="J12" s="23"/>
      <c r="K12" s="23"/>
      <c r="L12" s="23"/>
      <c r="M12" s="23"/>
      <c r="N12" s="23"/>
      <c r="O12" s="23"/>
      <c r="P12" s="11"/>
      <c r="Q12" s="23"/>
      <c r="U12" s="21"/>
      <c r="V12" s="23"/>
      <c r="W12" s="23"/>
      <c r="X12" s="17"/>
    </row>
    <row r="13" spans="1:24" x14ac:dyDescent="0.25">
      <c r="A13" s="18" t="s">
        <v>154</v>
      </c>
      <c r="C13" s="20" t="s">
        <v>153</v>
      </c>
      <c r="F13" s="10"/>
      <c r="G13" s="17"/>
      <c r="J13" s="23"/>
      <c r="K13" s="23"/>
      <c r="L13" s="23"/>
      <c r="M13" s="23"/>
      <c r="N13" s="23"/>
      <c r="O13" s="23"/>
      <c r="P13" s="11"/>
      <c r="Q13" s="23"/>
      <c r="U13" s="21"/>
      <c r="V13" s="23"/>
      <c r="W13" s="23"/>
      <c r="X13" s="17"/>
    </row>
    <row r="14" spans="1:24" x14ac:dyDescent="0.25">
      <c r="A14" s="18" t="s">
        <v>152</v>
      </c>
      <c r="C14" s="20" t="s">
        <v>151</v>
      </c>
      <c r="F14" s="10"/>
      <c r="G14" s="17"/>
      <c r="J14" s="23"/>
      <c r="K14" s="23"/>
      <c r="L14" s="23"/>
      <c r="M14" s="23"/>
      <c r="N14" s="23"/>
      <c r="O14" s="23"/>
      <c r="P14" s="11"/>
      <c r="Q14" s="23"/>
      <c r="U14" s="21"/>
      <c r="V14" s="23"/>
      <c r="W14" s="23"/>
      <c r="X14" s="17"/>
    </row>
    <row r="15" spans="1:24" x14ac:dyDescent="0.25">
      <c r="A15" s="18"/>
      <c r="C15" s="20"/>
      <c r="F15" s="10"/>
      <c r="G15" s="17"/>
      <c r="J15" s="23"/>
      <c r="K15" s="23"/>
      <c r="L15" s="23"/>
      <c r="M15" s="23"/>
      <c r="N15" s="23"/>
      <c r="O15" s="23"/>
      <c r="P15" s="11"/>
      <c r="Q15" s="23"/>
      <c r="U15" s="21"/>
      <c r="V15" s="23"/>
      <c r="W15" s="23"/>
      <c r="X15" s="17"/>
    </row>
    <row r="16" spans="1:24" x14ac:dyDescent="0.25">
      <c r="A16" s="7" t="s">
        <v>150</v>
      </c>
      <c r="C16" s="3" t="s">
        <v>149</v>
      </c>
      <c r="D16" s="10"/>
      <c r="E16" s="10"/>
      <c r="F16" s="10"/>
      <c r="G16" s="17"/>
    </row>
    <row r="17" spans="1:13" x14ac:dyDescent="0.25">
      <c r="A17" s="7" t="s">
        <v>148</v>
      </c>
      <c r="C17" s="25">
        <v>-90</v>
      </c>
      <c r="D17" s="10"/>
      <c r="E17" s="10"/>
      <c r="F17" s="17"/>
      <c r="G17" s="17"/>
    </row>
    <row r="18" spans="1:13" x14ac:dyDescent="0.25">
      <c r="A18" s="7" t="s">
        <v>147</v>
      </c>
      <c r="C18" s="25" t="s">
        <v>146</v>
      </c>
      <c r="D18" s="10"/>
      <c r="E18" s="10"/>
      <c r="F18" s="17"/>
      <c r="G18" s="17"/>
    </row>
    <row r="19" spans="1:13" x14ac:dyDescent="0.25">
      <c r="A19" s="7" t="s">
        <v>145</v>
      </c>
      <c r="C19" s="25" t="s">
        <v>144</v>
      </c>
      <c r="D19" s="10"/>
      <c r="E19" s="10"/>
      <c r="F19" s="17"/>
      <c r="G19" s="17"/>
    </row>
    <row r="20" spans="1:13" x14ac:dyDescent="0.25">
      <c r="A20" s="1" t="s">
        <v>143</v>
      </c>
      <c r="C20" s="2" t="s">
        <v>142</v>
      </c>
      <c r="D20" s="17"/>
      <c r="E20" s="17"/>
    </row>
    <row r="21" spans="1:13" x14ac:dyDescent="0.25">
      <c r="A21" s="1" t="s">
        <v>335</v>
      </c>
      <c r="C21" s="19" t="s">
        <v>334</v>
      </c>
      <c r="D21" s="17"/>
      <c r="E21" s="17"/>
    </row>
    <row r="22" spans="1:13" x14ac:dyDescent="0.25">
      <c r="A22" s="1" t="s">
        <v>336</v>
      </c>
      <c r="C22" s="19" t="s">
        <v>337</v>
      </c>
      <c r="D22" s="17"/>
      <c r="E22" s="17"/>
    </row>
    <row r="23" spans="1:13" x14ac:dyDescent="0.25">
      <c r="A23" s="1"/>
      <c r="C23" s="2"/>
      <c r="D23" s="17"/>
      <c r="E23" s="17"/>
    </row>
    <row r="24" spans="1:13" x14ac:dyDescent="0.25">
      <c r="A24" s="1" t="s">
        <v>141</v>
      </c>
      <c r="B24" s="1"/>
      <c r="C24" t="s">
        <v>140</v>
      </c>
    </row>
    <row r="25" spans="1:13" x14ac:dyDescent="0.25">
      <c r="C25" t="s">
        <v>139</v>
      </c>
    </row>
    <row r="27" spans="1:13" x14ac:dyDescent="0.25">
      <c r="A27" s="1" t="s">
        <v>138</v>
      </c>
      <c r="B27" s="1"/>
      <c r="C27" t="s">
        <v>137</v>
      </c>
    </row>
    <row r="28" spans="1:13" x14ac:dyDescent="0.25">
      <c r="A28" s="24" t="s">
        <v>136</v>
      </c>
      <c r="B28" s="6"/>
      <c r="C28" s="12">
        <v>2013</v>
      </c>
      <c r="D28" t="s">
        <v>135</v>
      </c>
      <c r="K28" s="23"/>
      <c r="L28" s="23"/>
      <c r="M28" s="23"/>
    </row>
    <row r="29" spans="1:13" x14ac:dyDescent="0.25">
      <c r="C29" s="12">
        <v>2015</v>
      </c>
      <c r="D29" t="s">
        <v>134</v>
      </c>
    </row>
    <row r="30" spans="1:13" x14ac:dyDescent="0.25">
      <c r="C30" s="12">
        <v>2016</v>
      </c>
      <c r="D30" t="s">
        <v>134</v>
      </c>
      <c r="E30" s="22"/>
    </row>
    <row r="31" spans="1:13" x14ac:dyDescent="0.25">
      <c r="C31" s="12"/>
      <c r="E31" s="22"/>
    </row>
    <row r="32" spans="1:13" x14ac:dyDescent="0.25">
      <c r="A32" s="1" t="s">
        <v>133</v>
      </c>
      <c r="B32" s="1"/>
      <c r="C32" s="13" t="s">
        <v>338</v>
      </c>
      <c r="E32" s="22"/>
    </row>
    <row r="33" spans="1:8" x14ac:dyDescent="0.25">
      <c r="A33" s="1" t="s">
        <v>132</v>
      </c>
      <c r="B33" s="1"/>
      <c r="C33" t="s">
        <v>131</v>
      </c>
    </row>
    <row r="35" spans="1:8" x14ac:dyDescent="0.25">
      <c r="A35" s="1" t="s">
        <v>172</v>
      </c>
      <c r="B35" s="1"/>
    </row>
    <row r="36" spans="1:8" x14ac:dyDescent="0.25">
      <c r="A36" t="s">
        <v>130</v>
      </c>
      <c r="C36" t="s">
        <v>129</v>
      </c>
    </row>
    <row r="37" spans="1:8" x14ac:dyDescent="0.25">
      <c r="A37" t="s">
        <v>128</v>
      </c>
      <c r="C37" t="s">
        <v>127</v>
      </c>
    </row>
    <row r="38" spans="1:8" x14ac:dyDescent="0.25">
      <c r="D38" s="8"/>
      <c r="E38" s="8"/>
      <c r="F38" s="8"/>
      <c r="G38" s="8"/>
      <c r="H38" s="8"/>
    </row>
    <row r="39" spans="1:8" x14ac:dyDescent="0.25">
      <c r="A39" s="1" t="s">
        <v>339</v>
      </c>
      <c r="B39" s="1"/>
      <c r="C39" s="1"/>
      <c r="D39" s="8"/>
      <c r="E39" s="8"/>
      <c r="F39" s="8"/>
      <c r="G39" s="8"/>
      <c r="H39" s="8"/>
    </row>
    <row r="40" spans="1:8" x14ac:dyDescent="0.25">
      <c r="A40" t="s">
        <v>130</v>
      </c>
      <c r="C40" t="s">
        <v>340</v>
      </c>
      <c r="D40" s="8"/>
      <c r="E40" s="8"/>
      <c r="F40" s="8"/>
      <c r="G40" s="8"/>
      <c r="H40" s="8"/>
    </row>
    <row r="41" spans="1:8" x14ac:dyDescent="0.25">
      <c r="A41" t="s">
        <v>128</v>
      </c>
      <c r="C41" t="s">
        <v>341</v>
      </c>
      <c r="D41" s="8"/>
      <c r="E41" s="8"/>
      <c r="F41" s="8"/>
      <c r="G41" s="8"/>
      <c r="H41" s="8"/>
    </row>
    <row r="42" spans="1:8" x14ac:dyDescent="0.25">
      <c r="A42" s="9"/>
      <c r="B42" s="8"/>
      <c r="C42" s="8"/>
      <c r="D42" s="8"/>
      <c r="E42" s="8"/>
      <c r="F42" s="10"/>
      <c r="G42" s="8"/>
      <c r="H42" s="8"/>
    </row>
    <row r="43" spans="1:8" x14ac:dyDescent="0.25">
      <c r="A43" s="18"/>
      <c r="B43" s="8"/>
      <c r="C43" s="20"/>
      <c r="D43" s="8"/>
      <c r="E43" s="8"/>
      <c r="F43" s="10"/>
      <c r="G43" s="8"/>
      <c r="H43" s="8"/>
    </row>
    <row r="44" spans="1:8" x14ac:dyDescent="0.25">
      <c r="A44" s="18"/>
      <c r="B44" s="8"/>
      <c r="C44" s="20"/>
      <c r="D44" s="8"/>
      <c r="E44" s="8"/>
      <c r="F44" s="10"/>
      <c r="G44" s="8"/>
      <c r="H44" s="8"/>
    </row>
    <row r="45" spans="1:8" x14ac:dyDescent="0.25">
      <c r="A45" s="18"/>
      <c r="B45" s="8"/>
      <c r="C45" s="20"/>
      <c r="D45" s="8"/>
      <c r="E45" s="8"/>
      <c r="F45" s="10"/>
      <c r="G45" s="8"/>
      <c r="H45" s="8"/>
    </row>
    <row r="46" spans="1:8" x14ac:dyDescent="0.25">
      <c r="A46" s="18"/>
      <c r="B46" s="14"/>
      <c r="C46" s="5"/>
      <c r="D46" s="17"/>
      <c r="E46" s="17"/>
      <c r="F46" s="10"/>
      <c r="G46" s="8"/>
      <c r="H46" s="8"/>
    </row>
    <row r="47" spans="1:8" x14ac:dyDescent="0.25">
      <c r="A47" s="16"/>
      <c r="B47" s="8"/>
      <c r="C47" s="5"/>
      <c r="D47" s="10"/>
      <c r="E47" s="10"/>
      <c r="F47" s="10"/>
      <c r="G47" s="8"/>
      <c r="H47" s="8"/>
    </row>
    <row r="48" spans="1:8" x14ac:dyDescent="0.25">
      <c r="A48" s="16"/>
      <c r="B48" s="8"/>
      <c r="C48" s="19"/>
      <c r="D48" s="10"/>
      <c r="E48" s="10"/>
      <c r="F48" s="17"/>
      <c r="G48" s="8"/>
      <c r="H48" s="8"/>
    </row>
    <row r="49" spans="1:8" x14ac:dyDescent="0.25">
      <c r="A49" s="9"/>
      <c r="B49" s="8"/>
      <c r="C49" s="4"/>
      <c r="D49" s="17"/>
      <c r="E49" s="17"/>
      <c r="F49" s="8"/>
      <c r="G49" s="8"/>
      <c r="H49" s="8"/>
    </row>
    <row r="50" spans="1:8" x14ac:dyDescent="0.25">
      <c r="A50" s="9"/>
      <c r="B50" s="9"/>
      <c r="C50" s="8"/>
      <c r="D50" s="8"/>
      <c r="E50" s="8"/>
      <c r="F50" s="8"/>
      <c r="G50" s="8"/>
      <c r="H50" s="8"/>
    </row>
    <row r="51" spans="1:8" x14ac:dyDescent="0.25">
      <c r="A51" s="8"/>
      <c r="B51" s="8"/>
      <c r="C51" s="8"/>
      <c r="D51" s="8"/>
      <c r="E51" s="8"/>
      <c r="F51" s="8"/>
      <c r="G51" s="8"/>
      <c r="H51" s="8"/>
    </row>
    <row r="52" spans="1:8" x14ac:dyDescent="0.25">
      <c r="A52" s="18"/>
      <c r="B52" s="15"/>
      <c r="C52" s="13"/>
      <c r="D52" s="8"/>
      <c r="E52" s="8"/>
      <c r="F52" s="8"/>
      <c r="G52" s="8"/>
      <c r="H52" s="8"/>
    </row>
    <row r="53" spans="1:8" x14ac:dyDescent="0.25">
      <c r="A53" s="9"/>
      <c r="B53" s="9"/>
      <c r="C53" s="13"/>
      <c r="D53" s="8"/>
      <c r="E53" s="8"/>
      <c r="F53" s="8"/>
      <c r="G53" s="8"/>
      <c r="H53" s="8"/>
    </row>
  </sheetData>
  <pageMargins left="0.25" right="0.25" top="0.75" bottom="0.75" header="0.3" footer="0.3"/>
  <pageSetup paperSize="9" orientation="portrait" r:id="rId1"/>
  <headerFooter>
    <oddHeader>&amp;CMetadata Boreholes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LOG_VSF2_BM</vt:lpstr>
      <vt:lpstr>LOG_VSF2_BK</vt:lpstr>
      <vt:lpstr>VSF2_core loss</vt:lpstr>
      <vt:lpstr>structure log_VSF2</vt:lpstr>
      <vt:lpstr>VSF2_metadata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BKennedy</dc:creator>
  <cp:lastModifiedBy>insrv</cp:lastModifiedBy>
  <cp:lastPrinted>2018-10-29T19:03:19Z</cp:lastPrinted>
  <dcterms:created xsi:type="dcterms:W3CDTF">2015-06-01T16:50:51Z</dcterms:created>
  <dcterms:modified xsi:type="dcterms:W3CDTF">2019-01-07T04:44:40Z</dcterms:modified>
</cp:coreProperties>
</file>