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1355" windowHeight="66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10" s="1"/>
  <c r="B11" l="1"/>
  <c r="B7"/>
  <c r="B12"/>
  <c r="B13"/>
  <c r="B9"/>
  <c r="B5"/>
  <c r="B4"/>
  <c r="B8"/>
  <c r="B6"/>
  <c r="B14" l="1"/>
  <c r="B15"/>
</calcChain>
</file>

<file path=xl/sharedStrings.xml><?xml version="1.0" encoding="utf-8"?>
<sst xmlns="http://schemas.openxmlformats.org/spreadsheetml/2006/main" count="32" uniqueCount="20">
  <si>
    <t>concentration mg/l</t>
  </si>
  <si>
    <t>from 1</t>
  </si>
  <si>
    <t>from1</t>
  </si>
  <si>
    <t>from 13</t>
  </si>
  <si>
    <t>5 into 1000</t>
  </si>
  <si>
    <t>45 into 50</t>
  </si>
  <si>
    <t>40 into 50</t>
  </si>
  <si>
    <t>35 into 50</t>
  </si>
  <si>
    <t>30 into 50</t>
  </si>
  <si>
    <t>25 into 50</t>
  </si>
  <si>
    <t>20 into 50</t>
  </si>
  <si>
    <t>15 into 50</t>
  </si>
  <si>
    <t>10 into 50</t>
  </si>
  <si>
    <t>5 into 100</t>
  </si>
  <si>
    <t>10 into 250</t>
  </si>
  <si>
    <t>5ml of buffer</t>
  </si>
  <si>
    <t>3 drops of indicator</t>
  </si>
  <si>
    <t>Absorbance at 520nm</t>
  </si>
  <si>
    <t>2ml into cuvette</t>
  </si>
  <si>
    <t>Dilution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</si>
</sst>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2'2-bipyridyl method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6.0163908082918206E-4"/>
                  <c:y val="-5.6243130466600524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Sheet1!$B$2:$B$15</c:f>
              <c:numCache>
                <c:formatCode>0.00</c:formatCode>
                <c:ptCount val="14"/>
                <c:pt idx="1">
                  <c:v>46.5</c:v>
                </c:pt>
                <c:pt idx="2">
                  <c:v>41.85</c:v>
                </c:pt>
                <c:pt idx="3">
                  <c:v>37.200000000000003</c:v>
                </c:pt>
                <c:pt idx="4">
                  <c:v>32.550000000000004</c:v>
                </c:pt>
                <c:pt idx="5">
                  <c:v>27.900000000000002</c:v>
                </c:pt>
                <c:pt idx="6">
                  <c:v>23.25</c:v>
                </c:pt>
                <c:pt idx="7">
                  <c:v>18.600000000000001</c:v>
                </c:pt>
                <c:pt idx="8">
                  <c:v>13.950000000000001</c:v>
                </c:pt>
                <c:pt idx="9">
                  <c:v>9.3000000000000007</c:v>
                </c:pt>
                <c:pt idx="10">
                  <c:v>2.3250000000000002</c:v>
                </c:pt>
                <c:pt idx="11">
                  <c:v>1.8599999999999999</c:v>
                </c:pt>
                <c:pt idx="12">
                  <c:v>1.3019999999999998</c:v>
                </c:pt>
                <c:pt idx="13">
                  <c:v>0.92999999999999994</c:v>
                </c:pt>
              </c:numCache>
            </c:numRef>
          </c:xVal>
          <c:yVal>
            <c:numRef>
              <c:f>Sheet1!$D$2:$D$15</c:f>
              <c:numCache>
                <c:formatCode>General</c:formatCode>
                <c:ptCount val="14"/>
                <c:pt idx="1">
                  <c:v>1.175</c:v>
                </c:pt>
                <c:pt idx="2">
                  <c:v>1.083</c:v>
                </c:pt>
                <c:pt idx="3">
                  <c:v>0.94</c:v>
                </c:pt>
                <c:pt idx="4">
                  <c:v>0.82399999999999995</c:v>
                </c:pt>
                <c:pt idx="5">
                  <c:v>0.67900000000000005</c:v>
                </c:pt>
                <c:pt idx="6">
                  <c:v>0.57699999999999996</c:v>
                </c:pt>
                <c:pt idx="7">
                  <c:v>0.47899999999999998</c:v>
                </c:pt>
                <c:pt idx="8">
                  <c:v>0.35299999999999998</c:v>
                </c:pt>
                <c:pt idx="9">
                  <c:v>0.23899999999999999</c:v>
                </c:pt>
                <c:pt idx="10">
                  <c:v>6.0999999999999999E-2</c:v>
                </c:pt>
                <c:pt idx="11">
                  <c:v>4.8000000000000001E-2</c:v>
                </c:pt>
                <c:pt idx="12">
                  <c:v>3.9E-2</c:v>
                </c:pt>
                <c:pt idx="13">
                  <c:v>2.5999999999999999E-2</c:v>
                </c:pt>
              </c:numCache>
            </c:numRef>
          </c:yVal>
        </c:ser>
        <c:axId val="126963712"/>
        <c:axId val="126965632"/>
      </c:scatterChart>
      <c:valAx>
        <c:axId val="126963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mg/l Fe(II)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65632"/>
        <c:crosses val="autoZero"/>
        <c:crossBetween val="midCat"/>
      </c:valAx>
      <c:valAx>
        <c:axId val="126965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absorbance at 520nm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637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1</xdr:row>
      <xdr:rowOff>161925</xdr:rowOff>
    </xdr:from>
    <xdr:to>
      <xdr:col>13</xdr:col>
      <xdr:colOff>266700</xdr:colOff>
      <xdr:row>18</xdr:row>
      <xdr:rowOff>57150</xdr:rowOff>
    </xdr:to>
    <xdr:graphicFrame macro="">
      <xdr:nvGraphicFramePr>
        <xdr:cNvPr id="103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B1" workbookViewId="0">
      <selection activeCell="D19" sqref="D19"/>
    </sheetView>
  </sheetViews>
  <sheetFormatPr defaultRowHeight="15"/>
  <cols>
    <col min="1" max="3" width="23.85546875" style="1" customWidth="1"/>
    <col min="4" max="4" width="19.28515625" customWidth="1"/>
    <col min="5" max="5" width="17.28515625" customWidth="1"/>
  </cols>
  <sheetData>
    <row r="1" spans="1:5" ht="16.5">
      <c r="A1" s="2"/>
      <c r="B1" s="2" t="s">
        <v>0</v>
      </c>
      <c r="C1" s="1" t="s">
        <v>19</v>
      </c>
      <c r="D1" s="4" t="s">
        <v>17</v>
      </c>
    </row>
    <row r="2" spans="1:5" ht="16.5">
      <c r="A2" s="2">
        <v>1</v>
      </c>
      <c r="C2" s="1">
        <v>9300</v>
      </c>
      <c r="D2" s="4"/>
    </row>
    <row r="3" spans="1:5" ht="16.5">
      <c r="A3" s="2" t="s">
        <v>1</v>
      </c>
      <c r="B3" s="3">
        <f>(C2/1000)*5</f>
        <v>46.5</v>
      </c>
      <c r="C3" s="2" t="s">
        <v>4</v>
      </c>
      <c r="D3" s="4">
        <v>1.175</v>
      </c>
    </row>
    <row r="4" spans="1:5" ht="16.5">
      <c r="A4" s="2" t="s">
        <v>1</v>
      </c>
      <c r="B4" s="3">
        <f>(B3/50)*45</f>
        <v>41.85</v>
      </c>
      <c r="C4" s="2" t="s">
        <v>5</v>
      </c>
      <c r="D4" s="4">
        <v>1.083</v>
      </c>
    </row>
    <row r="5" spans="1:5" ht="16.5">
      <c r="A5" s="2" t="s">
        <v>1</v>
      </c>
      <c r="B5" s="3">
        <f>(B3/50)*40</f>
        <v>37.200000000000003</v>
      </c>
      <c r="C5" s="2" t="s">
        <v>6</v>
      </c>
      <c r="D5" s="4">
        <v>0.94</v>
      </c>
    </row>
    <row r="6" spans="1:5" ht="16.5">
      <c r="A6" s="2" t="s">
        <v>1</v>
      </c>
      <c r="B6" s="3">
        <f>(B3/50)*35</f>
        <v>32.550000000000004</v>
      </c>
      <c r="C6" s="2" t="s">
        <v>7</v>
      </c>
      <c r="D6" s="4">
        <v>0.82399999999999995</v>
      </c>
    </row>
    <row r="7" spans="1:5" ht="16.5">
      <c r="A7" s="2" t="s">
        <v>1</v>
      </c>
      <c r="B7" s="3">
        <f>(B3/50)*30</f>
        <v>27.900000000000002</v>
      </c>
      <c r="C7" s="2" t="s">
        <v>8</v>
      </c>
      <c r="D7" s="4">
        <v>0.67900000000000005</v>
      </c>
    </row>
    <row r="8" spans="1:5" ht="16.5">
      <c r="A8" s="2" t="s">
        <v>1</v>
      </c>
      <c r="B8" s="3">
        <f>(B3/50)*25</f>
        <v>23.25</v>
      </c>
      <c r="C8" s="2" t="s">
        <v>9</v>
      </c>
      <c r="D8" s="4">
        <v>0.57699999999999996</v>
      </c>
    </row>
    <row r="9" spans="1:5" ht="16.5">
      <c r="A9" s="2" t="s">
        <v>1</v>
      </c>
      <c r="B9" s="3">
        <f>(B3/50)*20</f>
        <v>18.600000000000001</v>
      </c>
      <c r="C9" s="2" t="s">
        <v>10</v>
      </c>
      <c r="D9" s="4">
        <v>0.47899999999999998</v>
      </c>
    </row>
    <row r="10" spans="1:5" ht="16.5">
      <c r="A10" s="2" t="s">
        <v>1</v>
      </c>
      <c r="B10" s="3">
        <f>(B3/50)*15</f>
        <v>13.950000000000001</v>
      </c>
      <c r="C10" s="2" t="s">
        <v>11</v>
      </c>
      <c r="D10" s="4">
        <v>0.35299999999999998</v>
      </c>
    </row>
    <row r="11" spans="1:5" ht="16.5">
      <c r="A11" s="2" t="s">
        <v>1</v>
      </c>
      <c r="B11" s="3">
        <f>(B3/50)*10</f>
        <v>9.3000000000000007</v>
      </c>
      <c r="C11" s="2" t="s">
        <v>12</v>
      </c>
      <c r="D11" s="4">
        <v>0.23899999999999999</v>
      </c>
    </row>
    <row r="12" spans="1:5" ht="16.5">
      <c r="A12" s="2" t="s">
        <v>2</v>
      </c>
      <c r="B12" s="3">
        <f>(B3/100)*5</f>
        <v>2.3250000000000002</v>
      </c>
      <c r="C12" s="2" t="s">
        <v>13</v>
      </c>
      <c r="D12" s="4">
        <v>6.0999999999999999E-2</v>
      </c>
      <c r="E12" s="2"/>
    </row>
    <row r="13" spans="1:5" ht="16.5">
      <c r="A13" s="2" t="s">
        <v>1</v>
      </c>
      <c r="B13" s="3">
        <f>(B3/250)*10</f>
        <v>1.8599999999999999</v>
      </c>
      <c r="C13" s="2" t="s">
        <v>14</v>
      </c>
      <c r="D13" s="4">
        <v>4.8000000000000001E-2</v>
      </c>
      <c r="E13" s="2"/>
    </row>
    <row r="14" spans="1:5" ht="16.5">
      <c r="A14" s="2" t="s">
        <v>3</v>
      </c>
      <c r="B14" s="3">
        <f>(B13/50)*35</f>
        <v>1.3019999999999998</v>
      </c>
      <c r="C14" s="2" t="s">
        <v>7</v>
      </c>
      <c r="D14" s="4">
        <v>3.9E-2</v>
      </c>
      <c r="E14" s="2"/>
    </row>
    <row r="15" spans="1:5" ht="16.5">
      <c r="A15" s="2" t="s">
        <v>3</v>
      </c>
      <c r="B15" s="3">
        <f>(B13/50)*25</f>
        <v>0.92999999999999994</v>
      </c>
      <c r="C15" s="2" t="s">
        <v>9</v>
      </c>
      <c r="D15" s="4">
        <v>2.5999999999999999E-2</v>
      </c>
      <c r="E15" s="2"/>
    </row>
    <row r="16" spans="1:5" ht="16.5">
      <c r="E16" s="2"/>
    </row>
    <row r="17" spans="2:5" ht="16.5">
      <c r="E17" s="2"/>
    </row>
    <row r="18" spans="2:5" ht="16.5">
      <c r="B18" t="s">
        <v>15</v>
      </c>
      <c r="E18" s="2"/>
    </row>
    <row r="19" spans="2:5" ht="16.5">
      <c r="B19" t="s">
        <v>16</v>
      </c>
      <c r="E19" s="2"/>
    </row>
    <row r="20" spans="2:5" ht="16.5">
      <c r="B20" t="s">
        <v>18</v>
      </c>
      <c r="E20" s="2"/>
    </row>
    <row r="21" spans="2:5" ht="16.5">
      <c r="E21" s="2"/>
    </row>
    <row r="22" spans="2:5" ht="16.5">
      <c r="E22" s="2"/>
    </row>
    <row r="23" spans="2:5" ht="16.5">
      <c r="E23" s="2"/>
    </row>
  </sheetData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School of Engineering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Geroni</dc:creator>
  <cp:lastModifiedBy>scejnw</cp:lastModifiedBy>
  <dcterms:created xsi:type="dcterms:W3CDTF">2009-07-12T09:27:56Z</dcterms:created>
  <dcterms:modified xsi:type="dcterms:W3CDTF">2011-09-27T10:29:45Z</dcterms:modified>
</cp:coreProperties>
</file>